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/>
  <bookViews>
    <workbookView xWindow="0" yWindow="0" windowWidth="19440" windowHeight="12645" activeTab="3"/>
  </bookViews>
  <sheets>
    <sheet name="1 подпрограмма" sheetId="1" r:id="rId1"/>
    <sheet name="2 подпрограмма" sheetId="2" r:id="rId2"/>
    <sheet name="3 подпрограмма" sheetId="3" r:id="rId3"/>
    <sheet name="программа" sheetId="4" r:id="rId4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80" i="3" l="1"/>
  <c r="I62" i="3"/>
  <c r="E62" i="3" s="1"/>
  <c r="I77" i="3"/>
  <c r="J65" i="3"/>
  <c r="K65" i="3"/>
  <c r="L65" i="3"/>
  <c r="I65" i="3"/>
  <c r="E72" i="3" l="1"/>
  <c r="E73" i="3"/>
  <c r="E74" i="3"/>
  <c r="E75" i="3"/>
  <c r="E76" i="3"/>
  <c r="E71" i="3" l="1"/>
  <c r="E70" i="3"/>
  <c r="E69" i="3"/>
  <c r="E68" i="3"/>
  <c r="E67" i="3"/>
  <c r="E66" i="3"/>
  <c r="E65" i="3"/>
  <c r="E64" i="3"/>
  <c r="E63" i="3"/>
  <c r="J22" i="1" l="1"/>
  <c r="F44" i="3" l="1"/>
  <c r="J44" i="3" l="1"/>
  <c r="L44" i="3"/>
  <c r="J21" i="3"/>
  <c r="L21" i="3"/>
  <c r="I18" i="2"/>
  <c r="I57" i="2"/>
  <c r="I46" i="3" l="1"/>
  <c r="I55" i="2"/>
  <c r="I37" i="1"/>
  <c r="I22" i="1"/>
  <c r="H43" i="2" l="1"/>
  <c r="F56" i="3" l="1"/>
  <c r="G56" i="3"/>
  <c r="H56" i="3"/>
  <c r="I56" i="3"/>
  <c r="J56" i="3"/>
  <c r="K56" i="3"/>
  <c r="L56" i="3"/>
  <c r="F54" i="3"/>
  <c r="G54" i="3"/>
  <c r="H54" i="3"/>
  <c r="I54" i="3"/>
  <c r="J54" i="3"/>
  <c r="K54" i="3"/>
  <c r="L54" i="3"/>
  <c r="F55" i="2"/>
  <c r="G55" i="2"/>
  <c r="H55" i="2"/>
  <c r="J55" i="2"/>
  <c r="K55" i="2"/>
  <c r="G23" i="2" l="1"/>
  <c r="G49" i="2" l="1"/>
  <c r="G43" i="2"/>
  <c r="F55" i="3" l="1"/>
  <c r="G55" i="3"/>
  <c r="H55" i="3"/>
  <c r="I55" i="3"/>
  <c r="J55" i="3"/>
  <c r="K55" i="3"/>
  <c r="E59" i="3"/>
  <c r="E54" i="3" s="1"/>
  <c r="E60" i="3"/>
  <c r="E55" i="3" s="1"/>
  <c r="G37" i="1"/>
  <c r="G29" i="1"/>
  <c r="H19" i="4" l="1"/>
  <c r="I19" i="4"/>
  <c r="J19" i="4"/>
  <c r="K19" i="4"/>
  <c r="I28" i="4" l="1"/>
  <c r="J28" i="4"/>
  <c r="K28" i="4"/>
  <c r="H20" i="4"/>
  <c r="I20" i="4"/>
  <c r="J20" i="4"/>
  <c r="K20" i="4"/>
  <c r="H18" i="4"/>
  <c r="I18" i="4"/>
  <c r="J18" i="4"/>
  <c r="K18" i="4"/>
  <c r="H17" i="4"/>
  <c r="I17" i="4"/>
  <c r="J17" i="4"/>
  <c r="K17" i="4"/>
  <c r="I22" i="4"/>
  <c r="J22" i="4"/>
  <c r="J16" i="4" s="1"/>
  <c r="K22" i="4"/>
  <c r="K26" i="3"/>
  <c r="L26" i="3"/>
  <c r="L15" i="3" s="1"/>
  <c r="F45" i="3"/>
  <c r="G45" i="3"/>
  <c r="H45" i="3"/>
  <c r="I45" i="3"/>
  <c r="J45" i="3"/>
  <c r="K45" i="3"/>
  <c r="K81" i="3" s="1"/>
  <c r="L45" i="3"/>
  <c r="G44" i="3"/>
  <c r="H44" i="3"/>
  <c r="I44" i="3"/>
  <c r="K44" i="3"/>
  <c r="K80" i="3" s="1"/>
  <c r="F43" i="3"/>
  <c r="G43" i="3"/>
  <c r="H43" i="3"/>
  <c r="I43" i="3"/>
  <c r="J43" i="3"/>
  <c r="K43" i="3"/>
  <c r="L43" i="3"/>
  <c r="F42" i="3"/>
  <c r="G42" i="3"/>
  <c r="H42" i="3"/>
  <c r="I42" i="3"/>
  <c r="J42" i="3"/>
  <c r="K42" i="3"/>
  <c r="L42" i="3"/>
  <c r="J46" i="3"/>
  <c r="K46" i="3"/>
  <c r="K41" i="3" s="1"/>
  <c r="L46" i="3"/>
  <c r="L41" i="3" s="1"/>
  <c r="K21" i="3"/>
  <c r="L55" i="3"/>
  <c r="L81" i="3" s="1"/>
  <c r="L38" i="4" s="1"/>
  <c r="E48" i="3"/>
  <c r="E49" i="3"/>
  <c r="E50" i="3"/>
  <c r="E47" i="3"/>
  <c r="E38" i="3"/>
  <c r="E39" i="3"/>
  <c r="E40" i="3"/>
  <c r="E37" i="3"/>
  <c r="E33" i="3"/>
  <c r="E34" i="3"/>
  <c r="E35" i="3"/>
  <c r="E32" i="3"/>
  <c r="E28" i="3"/>
  <c r="E29" i="3"/>
  <c r="E30" i="3"/>
  <c r="E27" i="3"/>
  <c r="E23" i="3"/>
  <c r="E24" i="3"/>
  <c r="E25" i="3"/>
  <c r="E22" i="3"/>
  <c r="F20" i="3"/>
  <c r="G20" i="3"/>
  <c r="H20" i="3"/>
  <c r="I20" i="3"/>
  <c r="J20" i="3"/>
  <c r="K20" i="3"/>
  <c r="L20" i="3"/>
  <c r="F19" i="3"/>
  <c r="G19" i="3"/>
  <c r="H19" i="3"/>
  <c r="I19" i="3"/>
  <c r="J19" i="3"/>
  <c r="K19" i="3"/>
  <c r="L19" i="3"/>
  <c r="F18" i="3"/>
  <c r="G18" i="3"/>
  <c r="H18" i="3"/>
  <c r="I18" i="3"/>
  <c r="J18" i="3"/>
  <c r="K18" i="3"/>
  <c r="L18" i="3"/>
  <c r="F17" i="3"/>
  <c r="G17" i="3"/>
  <c r="H17" i="3"/>
  <c r="I17" i="3"/>
  <c r="J17" i="3"/>
  <c r="K17" i="3"/>
  <c r="L17" i="3"/>
  <c r="L58" i="3"/>
  <c r="K58" i="3" s="1"/>
  <c r="L57" i="3"/>
  <c r="K57" i="3" s="1"/>
  <c r="F36" i="3"/>
  <c r="G36" i="3"/>
  <c r="H36" i="3"/>
  <c r="I36" i="3"/>
  <c r="J36" i="3"/>
  <c r="F31" i="3"/>
  <c r="G31" i="3"/>
  <c r="H31" i="3"/>
  <c r="I31" i="3"/>
  <c r="J31" i="3"/>
  <c r="K31" i="3"/>
  <c r="F21" i="3"/>
  <c r="G21" i="3"/>
  <c r="H21" i="3"/>
  <c r="I21" i="3"/>
  <c r="F26" i="3"/>
  <c r="G26" i="3"/>
  <c r="H26" i="3"/>
  <c r="I26" i="3"/>
  <c r="J26" i="3"/>
  <c r="F46" i="3"/>
  <c r="G46" i="3"/>
  <c r="H46" i="3"/>
  <c r="K16" i="4" l="1"/>
  <c r="I16" i="4"/>
  <c r="K52" i="3"/>
  <c r="K79" i="3" s="1"/>
  <c r="K51" i="3"/>
  <c r="K77" i="3" s="1"/>
  <c r="J57" i="3"/>
  <c r="L52" i="3"/>
  <c r="L79" i="3" s="1"/>
  <c r="L36" i="4" s="1"/>
  <c r="L80" i="3"/>
  <c r="L37" i="4" s="1"/>
  <c r="K53" i="3"/>
  <c r="K78" i="3" s="1"/>
  <c r="J58" i="3"/>
  <c r="L53" i="3"/>
  <c r="L78" i="3" s="1"/>
  <c r="L35" i="4" s="1"/>
  <c r="L51" i="3"/>
  <c r="L77" i="3" s="1"/>
  <c r="L34" i="4" s="1"/>
  <c r="E23" i="2"/>
  <c r="E24" i="2"/>
  <c r="E26" i="2"/>
  <c r="E27" i="2"/>
  <c r="E28" i="2"/>
  <c r="E29" i="2"/>
  <c r="E32" i="2"/>
  <c r="E33" i="2"/>
  <c r="E34" i="2"/>
  <c r="E39" i="2"/>
  <c r="E38" i="2"/>
  <c r="E37" i="2"/>
  <c r="E36" i="2"/>
  <c r="E44" i="2"/>
  <c r="E43" i="2"/>
  <c r="E42" i="2"/>
  <c r="E41" i="2"/>
  <c r="E50" i="2"/>
  <c r="E49" i="2"/>
  <c r="E48" i="2"/>
  <c r="E47" i="2"/>
  <c r="E58" i="2"/>
  <c r="E59" i="2"/>
  <c r="E61" i="2"/>
  <c r="E60" i="2"/>
  <c r="E57" i="2" s="1"/>
  <c r="K30" i="2"/>
  <c r="K35" i="2"/>
  <c r="K40" i="2"/>
  <c r="K46" i="2"/>
  <c r="J53" i="2"/>
  <c r="K53" i="2"/>
  <c r="J54" i="2"/>
  <c r="K54" i="2"/>
  <c r="J56" i="2"/>
  <c r="K56" i="2"/>
  <c r="K57" i="2"/>
  <c r="K52" i="2" s="1"/>
  <c r="J22" i="2"/>
  <c r="I22" i="2" s="1"/>
  <c r="K22" i="2"/>
  <c r="K21" i="2"/>
  <c r="J21" i="2" s="1"/>
  <c r="F19" i="2"/>
  <c r="G19" i="2"/>
  <c r="H19" i="2"/>
  <c r="I19" i="2"/>
  <c r="J19" i="2"/>
  <c r="K19" i="2"/>
  <c r="K66" i="2" s="1"/>
  <c r="L32" i="4" s="1"/>
  <c r="K16" i="2"/>
  <c r="K64" i="2" s="1"/>
  <c r="L30" i="4" s="1"/>
  <c r="K17" i="2"/>
  <c r="K63" i="2" s="1"/>
  <c r="L29" i="4" s="1"/>
  <c r="K18" i="2"/>
  <c r="F35" i="2"/>
  <c r="G35" i="2"/>
  <c r="H35" i="2"/>
  <c r="I35" i="2"/>
  <c r="J35" i="2"/>
  <c r="F57" i="2"/>
  <c r="G57" i="2"/>
  <c r="H57" i="2"/>
  <c r="J57" i="2"/>
  <c r="J31" i="2"/>
  <c r="I31" i="2" s="1"/>
  <c r="E46" i="2" l="1"/>
  <c r="K20" i="2"/>
  <c r="J53" i="3"/>
  <c r="I58" i="3"/>
  <c r="J52" i="3"/>
  <c r="I57" i="3"/>
  <c r="J51" i="3"/>
  <c r="J66" i="2"/>
  <c r="H31" i="2"/>
  <c r="I30" i="2"/>
  <c r="J30" i="2"/>
  <c r="K65" i="2"/>
  <c r="L31" i="4" s="1"/>
  <c r="J18" i="2"/>
  <c r="H22" i="2"/>
  <c r="I17" i="2"/>
  <c r="J17" i="2"/>
  <c r="J63" i="2" s="1"/>
  <c r="J20" i="2"/>
  <c r="J16" i="2"/>
  <c r="J64" i="2" s="1"/>
  <c r="I21" i="2"/>
  <c r="K15" i="2"/>
  <c r="K62" i="2" s="1"/>
  <c r="H28" i="4" l="1"/>
  <c r="L28" i="4"/>
  <c r="I52" i="3"/>
  <c r="H57" i="3"/>
  <c r="I51" i="3"/>
  <c r="I53" i="3"/>
  <c r="H58" i="3"/>
  <c r="G31" i="2"/>
  <c r="H30" i="2"/>
  <c r="I65" i="2"/>
  <c r="H18" i="2"/>
  <c r="H65" i="2" s="1"/>
  <c r="G22" i="2"/>
  <c r="H17" i="2"/>
  <c r="H21" i="2"/>
  <c r="I20" i="2"/>
  <c r="I16" i="2"/>
  <c r="F65" i="1"/>
  <c r="F66" i="1"/>
  <c r="F67" i="1"/>
  <c r="F64" i="1"/>
  <c r="F54" i="1"/>
  <c r="F55" i="1"/>
  <c r="F56" i="1"/>
  <c r="F53" i="1"/>
  <c r="F49" i="1"/>
  <c r="F50" i="1"/>
  <c r="F51" i="1"/>
  <c r="F48" i="1"/>
  <c r="F41" i="1"/>
  <c r="F42" i="1"/>
  <c r="F43" i="1"/>
  <c r="F40" i="1"/>
  <c r="F36" i="1"/>
  <c r="F37" i="1"/>
  <c r="F38" i="1"/>
  <c r="F35" i="1"/>
  <c r="F31" i="1"/>
  <c r="F32" i="1"/>
  <c r="F33" i="1"/>
  <c r="F30" i="1"/>
  <c r="F26" i="1"/>
  <c r="F27" i="1"/>
  <c r="F28" i="1"/>
  <c r="F25" i="1"/>
  <c r="L24" i="1"/>
  <c r="L63" i="1"/>
  <c r="L58" i="1" s="1"/>
  <c r="L62" i="1"/>
  <c r="L73" i="1" s="1"/>
  <c r="L26" i="4" s="1"/>
  <c r="L20" i="4" s="1"/>
  <c r="L61" i="1"/>
  <c r="L72" i="1" s="1"/>
  <c r="L25" i="4" s="1"/>
  <c r="L19" i="4" s="1"/>
  <c r="L60" i="1"/>
  <c r="L70" i="1" s="1"/>
  <c r="L23" i="4" s="1"/>
  <c r="L17" i="4" s="1"/>
  <c r="L59" i="1"/>
  <c r="L71" i="1" s="1"/>
  <c r="L24" i="4" s="1"/>
  <c r="L18" i="4" s="1"/>
  <c r="L52" i="1"/>
  <c r="L44" i="1"/>
  <c r="L39" i="1"/>
  <c r="L34" i="1"/>
  <c r="L29" i="1"/>
  <c r="G22" i="1"/>
  <c r="H22" i="1"/>
  <c r="K22" i="1"/>
  <c r="I29" i="1"/>
  <c r="H29" i="1"/>
  <c r="J29" i="1"/>
  <c r="K29" i="1"/>
  <c r="H34" i="1"/>
  <c r="L18" i="1" l="1"/>
  <c r="L69" i="1" s="1"/>
  <c r="L22" i="4" s="1"/>
  <c r="L16" i="4" s="1"/>
  <c r="H53" i="3"/>
  <c r="G58" i="3"/>
  <c r="H52" i="3"/>
  <c r="G57" i="3"/>
  <c r="H51" i="3"/>
  <c r="H22" i="4"/>
  <c r="H16" i="4" s="1"/>
  <c r="F31" i="2"/>
  <c r="G30" i="2"/>
  <c r="G18" i="2"/>
  <c r="G65" i="2" s="1"/>
  <c r="F18" i="2"/>
  <c r="F65" i="2" s="1"/>
  <c r="F22" i="2"/>
  <c r="G17" i="2"/>
  <c r="H20" i="2"/>
  <c r="H16" i="2"/>
  <c r="G21" i="2"/>
  <c r="F22" i="1"/>
  <c r="J65" i="2"/>
  <c r="E31" i="4"/>
  <c r="F17" i="2" l="1"/>
  <c r="E22" i="2"/>
  <c r="G52" i="3"/>
  <c r="F57" i="3"/>
  <c r="G51" i="3"/>
  <c r="G53" i="3"/>
  <c r="F58" i="3"/>
  <c r="F30" i="2"/>
  <c r="E31" i="2"/>
  <c r="F21" i="2"/>
  <c r="E21" i="2" s="1"/>
  <c r="G20" i="2"/>
  <c r="G16" i="2"/>
  <c r="F46" i="2"/>
  <c r="G46" i="2"/>
  <c r="I46" i="2"/>
  <c r="J46" i="2"/>
  <c r="H46" i="2"/>
  <c r="F52" i="3" l="1"/>
  <c r="E57" i="3"/>
  <c r="F51" i="3"/>
  <c r="E58" i="3"/>
  <c r="E53" i="3" s="1"/>
  <c r="F53" i="3"/>
  <c r="F20" i="2"/>
  <c r="F16" i="2"/>
  <c r="E52" i="3" l="1"/>
  <c r="E56" i="3"/>
  <c r="E51" i="3" s="1"/>
  <c r="G40" i="2"/>
  <c r="G15" i="2" s="1"/>
  <c r="H40" i="2"/>
  <c r="H15" i="2" s="1"/>
  <c r="I40" i="2"/>
  <c r="I15" i="2" s="1"/>
  <c r="J40" i="2"/>
  <c r="J15" i="2" s="1"/>
  <c r="F40" i="2"/>
  <c r="F15" i="2" s="1"/>
  <c r="H80" i="3"/>
  <c r="J80" i="3" l="1"/>
  <c r="G80" i="3"/>
  <c r="F80" i="3"/>
  <c r="G29" i="4" l="1"/>
  <c r="G30" i="4"/>
  <c r="G32" i="4"/>
  <c r="J81" i="3"/>
  <c r="G38" i="4" s="1"/>
  <c r="I81" i="3"/>
  <c r="F38" i="4" s="1"/>
  <c r="H81" i="3"/>
  <c r="E38" i="4" s="1"/>
  <c r="G81" i="3"/>
  <c r="D38" i="4" s="1"/>
  <c r="F81" i="3"/>
  <c r="C38" i="4" s="1"/>
  <c r="C37" i="4"/>
  <c r="D37" i="4"/>
  <c r="E37" i="4"/>
  <c r="F37" i="4"/>
  <c r="G37" i="4"/>
  <c r="F79" i="3"/>
  <c r="C36" i="4" s="1"/>
  <c r="G79" i="3"/>
  <c r="D36" i="4" s="1"/>
  <c r="H79" i="3"/>
  <c r="E36" i="4" s="1"/>
  <c r="I79" i="3"/>
  <c r="F36" i="4" s="1"/>
  <c r="J79" i="3"/>
  <c r="G36" i="4" s="1"/>
  <c r="F78" i="3"/>
  <c r="C35" i="4" s="1"/>
  <c r="G78" i="3"/>
  <c r="D35" i="4" s="1"/>
  <c r="H78" i="3"/>
  <c r="E35" i="4" s="1"/>
  <c r="I78" i="3"/>
  <c r="F35" i="4" s="1"/>
  <c r="J78" i="3"/>
  <c r="G35" i="4" s="1"/>
  <c r="E43" i="3"/>
  <c r="E46" i="3"/>
  <c r="E41" i="3" s="1"/>
  <c r="E45" i="3"/>
  <c r="E42" i="3"/>
  <c r="F41" i="3"/>
  <c r="G41" i="3"/>
  <c r="H41" i="3"/>
  <c r="I41" i="3"/>
  <c r="J41" i="3"/>
  <c r="E17" i="3"/>
  <c r="E26" i="3"/>
  <c r="E18" i="3"/>
  <c r="E31" i="3"/>
  <c r="E36" i="3"/>
  <c r="E21" i="3"/>
  <c r="E20" i="3"/>
  <c r="J15" i="3"/>
  <c r="J77" i="3" s="1"/>
  <c r="I15" i="3"/>
  <c r="H15" i="3"/>
  <c r="H77" i="3" s="1"/>
  <c r="G15" i="3"/>
  <c r="F15" i="3"/>
  <c r="G77" i="3" l="1"/>
  <c r="D34" i="4" s="1"/>
  <c r="F34" i="4"/>
  <c r="E34" i="4"/>
  <c r="E81" i="3"/>
  <c r="B38" i="4" s="1"/>
  <c r="E78" i="3"/>
  <c r="B35" i="4" s="1"/>
  <c r="E79" i="3"/>
  <c r="B36" i="4" s="1"/>
  <c r="E44" i="3"/>
  <c r="E15" i="3"/>
  <c r="G34" i="4"/>
  <c r="F77" i="3"/>
  <c r="C34" i="4" s="1"/>
  <c r="E19" i="3"/>
  <c r="D31" i="4"/>
  <c r="C31" i="4"/>
  <c r="E80" i="3" l="1"/>
  <c r="B37" i="4" s="1"/>
  <c r="E77" i="3"/>
  <c r="B34" i="4" s="1"/>
  <c r="H54" i="2"/>
  <c r="H63" i="2" s="1"/>
  <c r="E29" i="4" s="1"/>
  <c r="F54" i="2"/>
  <c r="F63" i="2" s="1"/>
  <c r="C29" i="4" s="1"/>
  <c r="G54" i="2"/>
  <c r="G63" i="2" s="1"/>
  <c r="D29" i="4" s="1"/>
  <c r="I54" i="2"/>
  <c r="I63" i="2" s="1"/>
  <c r="F29" i="4" s="1"/>
  <c r="G62" i="1"/>
  <c r="H62" i="1"/>
  <c r="I62" i="1"/>
  <c r="J62" i="1"/>
  <c r="K62" i="1"/>
  <c r="G61" i="1"/>
  <c r="H61" i="1"/>
  <c r="I61" i="1"/>
  <c r="J61" i="1"/>
  <c r="K61" i="1"/>
  <c r="G60" i="1"/>
  <c r="H60" i="1"/>
  <c r="I60" i="1"/>
  <c r="J60" i="1"/>
  <c r="K60" i="1"/>
  <c r="G59" i="1"/>
  <c r="H59" i="1"/>
  <c r="I59" i="1"/>
  <c r="J59" i="1"/>
  <c r="K59" i="1"/>
  <c r="F59" i="1"/>
  <c r="F31" i="4" l="1"/>
  <c r="G31" i="4"/>
  <c r="I52" i="2"/>
  <c r="J52" i="2"/>
  <c r="J62" i="2" s="1"/>
  <c r="G28" i="4" s="1"/>
  <c r="F56" i="2"/>
  <c r="F66" i="2" s="1"/>
  <c r="C32" i="4" s="1"/>
  <c r="G56" i="2"/>
  <c r="G66" i="2" s="1"/>
  <c r="H56" i="2"/>
  <c r="H66" i="2" s="1"/>
  <c r="E32" i="4" s="1"/>
  <c r="I56" i="2"/>
  <c r="I66" i="2" s="1"/>
  <c r="F32" i="4" s="1"/>
  <c r="F53" i="2"/>
  <c r="F64" i="2" s="1"/>
  <c r="C30" i="4" s="1"/>
  <c r="G53" i="2"/>
  <c r="G64" i="2" s="1"/>
  <c r="D30" i="4" s="1"/>
  <c r="H53" i="2"/>
  <c r="H64" i="2" s="1"/>
  <c r="E30" i="4" s="1"/>
  <c r="I53" i="2"/>
  <c r="I64" i="2" s="1"/>
  <c r="F30" i="4" s="1"/>
  <c r="F52" i="2"/>
  <c r="F62" i="2" s="1"/>
  <c r="D32" i="4"/>
  <c r="H52" i="2"/>
  <c r="H62" i="2" s="1"/>
  <c r="E40" i="2"/>
  <c r="E35" i="2"/>
  <c r="E30" i="2"/>
  <c r="E25" i="2"/>
  <c r="I62" i="2" l="1"/>
  <c r="F28" i="4" s="1"/>
  <c r="E20" i="2"/>
  <c r="G52" i="2"/>
  <c r="G62" i="2" s="1"/>
  <c r="D28" i="4" s="1"/>
  <c r="E18" i="2"/>
  <c r="C28" i="4"/>
  <c r="E28" i="4"/>
  <c r="E16" i="2"/>
  <c r="E19" i="2"/>
  <c r="E17" i="2"/>
  <c r="G73" i="1"/>
  <c r="C26" i="4" s="1"/>
  <c r="C20" i="4" s="1"/>
  <c r="H73" i="1"/>
  <c r="D26" i="4" s="1"/>
  <c r="D20" i="4" s="1"/>
  <c r="I73" i="1"/>
  <c r="E26" i="4" s="1"/>
  <c r="E20" i="4" s="1"/>
  <c r="J73" i="1"/>
  <c r="F26" i="4" s="1"/>
  <c r="F20" i="4" s="1"/>
  <c r="K73" i="1"/>
  <c r="G26" i="4" s="1"/>
  <c r="G20" i="4" s="1"/>
  <c r="G71" i="1"/>
  <c r="C24" i="4" s="1"/>
  <c r="H71" i="1"/>
  <c r="D24" i="4" s="1"/>
  <c r="I71" i="1"/>
  <c r="E24" i="4" s="1"/>
  <c r="E18" i="4" s="1"/>
  <c r="J71" i="1"/>
  <c r="F24" i="4" s="1"/>
  <c r="F18" i="4" s="1"/>
  <c r="K71" i="1"/>
  <c r="G24" i="4" s="1"/>
  <c r="G18" i="4" s="1"/>
  <c r="G70" i="1"/>
  <c r="C23" i="4" s="1"/>
  <c r="H70" i="1"/>
  <c r="D23" i="4" s="1"/>
  <c r="I70" i="1"/>
  <c r="E23" i="4" s="1"/>
  <c r="E17" i="4" s="1"/>
  <c r="J70" i="1"/>
  <c r="F23" i="4" s="1"/>
  <c r="F17" i="4" s="1"/>
  <c r="K70" i="1"/>
  <c r="G23" i="4" s="1"/>
  <c r="G17" i="4" s="1"/>
  <c r="E15" i="2" l="1"/>
  <c r="G72" i="1"/>
  <c r="C25" i="4" s="1"/>
  <c r="C19" i="4" s="1"/>
  <c r="H72" i="1"/>
  <c r="D25" i="4" s="1"/>
  <c r="D19" i="4" s="1"/>
  <c r="I72" i="1"/>
  <c r="E25" i="4" s="1"/>
  <c r="E19" i="4" s="1"/>
  <c r="J72" i="1"/>
  <c r="F25" i="4" s="1"/>
  <c r="F19" i="4" s="1"/>
  <c r="K72" i="1"/>
  <c r="G25" i="4" s="1"/>
  <c r="G19" i="4" s="1"/>
  <c r="F24" i="1" l="1"/>
  <c r="F23" i="1"/>
  <c r="G63" i="1"/>
  <c r="G58" i="1" s="1"/>
  <c r="H63" i="1"/>
  <c r="H58" i="1" s="1"/>
  <c r="I63" i="1"/>
  <c r="J63" i="1"/>
  <c r="J58" i="1" s="1"/>
  <c r="K63" i="1"/>
  <c r="K58" i="1" s="1"/>
  <c r="G52" i="1"/>
  <c r="H52" i="1"/>
  <c r="I52" i="1"/>
  <c r="J52" i="1"/>
  <c r="K52" i="1"/>
  <c r="K44" i="1"/>
  <c r="J44" i="1"/>
  <c r="I44" i="1"/>
  <c r="H44" i="1"/>
  <c r="G44" i="1"/>
  <c r="G39" i="1"/>
  <c r="H39" i="1"/>
  <c r="I39" i="1"/>
  <c r="J39" i="1"/>
  <c r="K39" i="1"/>
  <c r="G34" i="1"/>
  <c r="I34" i="1"/>
  <c r="J34" i="1"/>
  <c r="K34" i="1"/>
  <c r="K24" i="1"/>
  <c r="H24" i="1"/>
  <c r="I24" i="1"/>
  <c r="J24" i="1"/>
  <c r="G24" i="1"/>
  <c r="F60" i="1"/>
  <c r="F61" i="1"/>
  <c r="F62" i="1"/>
  <c r="I58" i="1"/>
  <c r="K18" i="1" l="1"/>
  <c r="K69" i="1" s="1"/>
  <c r="H18" i="1"/>
  <c r="H69" i="1" s="1"/>
  <c r="J18" i="1"/>
  <c r="F73" i="1"/>
  <c r="B26" i="4" s="1"/>
  <c r="G18" i="1"/>
  <c r="I18" i="1"/>
  <c r="I69" i="1" s="1"/>
  <c r="F63" i="1"/>
  <c r="F58" i="1" s="1"/>
  <c r="F39" i="1"/>
  <c r="F34" i="1"/>
  <c r="F21" i="1"/>
  <c r="F70" i="1" s="1"/>
  <c r="B23" i="4" s="1"/>
  <c r="F52" i="1"/>
  <c r="F29" i="1"/>
  <c r="J69" i="1"/>
  <c r="F72" i="1"/>
  <c r="B25" i="4" s="1"/>
  <c r="F20" i="1"/>
  <c r="F71" i="1" s="1"/>
  <c r="B24" i="4" s="1"/>
  <c r="F44" i="1"/>
  <c r="F22" i="4" l="1"/>
  <c r="F16" i="4" s="1"/>
  <c r="G22" i="4"/>
  <c r="G16" i="4" s="1"/>
  <c r="E22" i="4"/>
  <c r="E16" i="4" s="1"/>
  <c r="D22" i="4"/>
  <c r="D16" i="4" s="1"/>
  <c r="G69" i="1"/>
  <c r="F18" i="1"/>
  <c r="F69" i="1" s="1"/>
  <c r="B22" i="4" s="1"/>
  <c r="E56" i="2"/>
  <c r="E66" i="2" s="1"/>
  <c r="E53" i="2"/>
  <c r="E64" i="2" s="1"/>
  <c r="E55" i="2"/>
  <c r="E54" i="2"/>
  <c r="E63" i="2" s="1"/>
  <c r="B29" i="4" s="1"/>
  <c r="B17" i="4" s="1"/>
  <c r="C22" i="4" l="1"/>
  <c r="C16" i="4" s="1"/>
  <c r="B30" i="4"/>
  <c r="E65" i="2"/>
  <c r="B31" i="4" s="1"/>
  <c r="B19" i="4" s="1"/>
  <c r="E52" i="2"/>
  <c r="B32" i="4"/>
  <c r="B20" i="4" s="1"/>
  <c r="B18" i="4"/>
  <c r="E62" i="2" l="1"/>
  <c r="B28" i="4" s="1"/>
  <c r="B16" i="4" s="1"/>
</calcChain>
</file>

<file path=xl/sharedStrings.xml><?xml version="1.0" encoding="utf-8"?>
<sst xmlns="http://schemas.openxmlformats.org/spreadsheetml/2006/main" count="351" uniqueCount="116">
  <si>
    <t>Источники финансирования</t>
  </si>
  <si>
    <t>в том числе по годам</t>
  </si>
  <si>
    <t>1.</t>
  </si>
  <si>
    <t>1.1.</t>
  </si>
  <si>
    <t>Всего:</t>
  </si>
  <si>
    <t>Областн.бюджет</t>
  </si>
  <si>
    <t>Федерал. бюджет</t>
  </si>
  <si>
    <t>Местный бюджет</t>
  </si>
  <si>
    <t>Другие источники</t>
  </si>
  <si>
    <t>1.1.1.</t>
  </si>
  <si>
    <t>Проведение кадастровых работ с изготовлением технической документации   на объекты недвижимости муниципальной собственности МО «Братский район», закрепленные за муниципальными учреждениями образования, постановкой их на государственный кадастровый учет в целях  лицензирования  образовательной деятельности учреждений</t>
  </si>
  <si>
    <t>Администрация МО «Братский район», КУМИ МО «Братский район», отдел экономического развития</t>
  </si>
  <si>
    <t>1.1.2.</t>
  </si>
  <si>
    <t xml:space="preserve">Проведение кадастровых работ с изготовлением технической документации   на объекты   муниципальной собственности МО «Братский район»,  постановкой их на государственный кадастровый учет в целях  приватизации, разграничения имущества между муниципальным районом и сельскими поселениями  </t>
  </si>
  <si>
    <t>1.1.3.</t>
  </si>
  <si>
    <t>Проведение кадастровых работ с изготовлением технической документации   на объекты  коммунально-бытового назначения муниципальной собственности МО «Братский район», постановкой их на государственный кадастровый учет в целях  передачи в долгосрочную аренду, концессию, разграничения имущества между муниципальным районом и сельскими поселениями</t>
  </si>
  <si>
    <t>Областн. бюджет.</t>
  </si>
  <si>
    <t xml:space="preserve">Проведение кадастровых работ с изготовлением технической документации   на  бесхозяйные объекты,  постановкой их на государственный  кадастровый учет и государственный учет в качестве бесхозяйных  </t>
  </si>
  <si>
    <t>1.1.5.</t>
  </si>
  <si>
    <t>Проведение кадастровых работ с изготовлением технической документации на объекты муниципальной собственности МО «Братский район», закрепленными за муниципальными учреждениями культуры (КДЦ), постановкой их на государственный кадастровый учет в целях разграничения имущества между муниципальным районом и сельскими поселениями</t>
  </si>
  <si>
    <t>Задача: Формирование муниципальной собственности</t>
  </si>
  <si>
    <t>2.1.</t>
  </si>
  <si>
    <t>Администрация МО «Братский район», КУМИ МО «Братский район», отдел экономического развития, отдел архитектуры и градостроительства</t>
  </si>
  <si>
    <t>2.1.1.</t>
  </si>
  <si>
    <t xml:space="preserve">  </t>
  </si>
  <si>
    <t xml:space="preserve">Федеральный бюджет </t>
  </si>
  <si>
    <t>Бюджет Иркутской области</t>
  </si>
  <si>
    <t>Бюджет Братского района</t>
  </si>
  <si>
    <t>Задача: Эффективное владение, пользование и распоряжение муниципальной собственностью</t>
  </si>
  <si>
    <t>Наименование основных мероприятий</t>
  </si>
  <si>
    <t>№ п/п</t>
  </si>
  <si>
    <t>Ответственный исполнитель, соисполнители и участники</t>
  </si>
  <si>
    <t>Объем финансирования, всего, тыс.руб.</t>
  </si>
  <si>
    <t>1.1.4.</t>
  </si>
  <si>
    <t xml:space="preserve">Проведение кадастровых работ с изготовлением технической документации   на  бесхозяйные объекты-  сооружения- автомобильные дороги общего пользования (12ед.), соединяющие населенные пункты Братского района, постановка их на государственный  кадастровый учет и государственный учет в качестве бесхозяйных  </t>
  </si>
  <si>
    <t>1.1.6.</t>
  </si>
  <si>
    <t>Основное мероприятие: Организация процесса эффективного управления и распоряжения муниципальным имуществом  МО «Братский район»</t>
  </si>
  <si>
    <t>Основное мероприятие:Организация процесса формирование муниципальной собственности</t>
  </si>
  <si>
    <t xml:space="preserve">муниципальной программы "Муниципальная собственность и земельные правоотношения" </t>
  </si>
  <si>
    <t>РЕСУРСНОЕ ОБЕСПЕЧЕНИЕ И СИСТЕМА МЕРОПРИЯТИЙ ПОДПРОГРАММЫ "УПРАВЛЕНИЕ МУНИЦИПАЛЬНОЙ СОБСТВЕННОСТЬЮ"</t>
  </si>
  <si>
    <t xml:space="preserve"> к подпрограмме "Управление муниципальной собственностью"</t>
  </si>
  <si>
    <t>Приложение № 2</t>
  </si>
  <si>
    <t>Задача:   Эффективное  управление и распоряжение земельными участками</t>
  </si>
  <si>
    <t>Межевание земельных участков под многоквартирными домами, постановка их на государственный кадастровый учет</t>
  </si>
  <si>
    <t>Межевание земельных участков под объектами, закрепленными за муниципальными учреждениями образованиям, постановка их на государственный кадастровый учет</t>
  </si>
  <si>
    <t>Межевание земельных участков под объектами, закрепленными за муниципальными учреждениями культуры (КДЦ), постановка их на государственный кадастровый учет</t>
  </si>
  <si>
    <t>Межевание земельных участков государственная собственность на которые не разграничена, постановка их на государственный кадастровый учёт, в т.ч. для проведения аукционов</t>
  </si>
  <si>
    <t>Межевание земельных участков под объектами коммунально-бытового назначения, постановка их на государственный кадастровый учет</t>
  </si>
  <si>
    <t>Межевание бесхозяйных земельных участков, постановка их на государственный кадастровый учет</t>
  </si>
  <si>
    <t>2.</t>
  </si>
  <si>
    <t>Задача: Формирование  муниципальной собственности</t>
  </si>
  <si>
    <t>Межевание земельных участков, постановка их на государственный кадастровый учет, регистрация права муниципальной собственности на земельные участки, в т.ч. для проведения аукционов</t>
  </si>
  <si>
    <t>Ответственный исполнитель, соисполнители, участники</t>
  </si>
  <si>
    <t>Основное мероприятие: Оптимизация состава и структуры муниципального имущества</t>
  </si>
  <si>
    <t>Основное мероприятие: Организация  процесса управления и распоряжения земельными участками</t>
  </si>
  <si>
    <t xml:space="preserve"> к подпрограмме "Управление и распоряжение земельными участками"</t>
  </si>
  <si>
    <t>РЕСУРСНОЕ ОБЕСПЕЧЕНИЕ И СИСТЕМА МЕРОПРИЯТИЙ ПОДПРОГРАММЫ "УПРАВЛЕНИЕ И РАСПОРЯЖЕНИЕ ЗЕМЕЛЬНЫМИ УЧАСТКАМИ"</t>
  </si>
  <si>
    <t>Итого по подпрограмме, в том числе:</t>
  </si>
  <si>
    <t>2018 год</t>
  </si>
  <si>
    <t>2019 год</t>
  </si>
  <si>
    <t>2020 год</t>
  </si>
  <si>
    <t>Всего, в том числе:</t>
  </si>
  <si>
    <t>Областной бюджет</t>
  </si>
  <si>
    <t>Федеральный бюджет</t>
  </si>
  <si>
    <t xml:space="preserve">                       Подпрограмма 1. «Управление муниципальной собственностью»</t>
  </si>
  <si>
    <t>Подпрограмма 2. «Управление и распоряжение земельными участками»</t>
  </si>
  <si>
    <t xml:space="preserve">                  Подпрограмма 3. «Обеспечение реализации программы»</t>
  </si>
  <si>
    <t>за весь период реализации программы</t>
  </si>
  <si>
    <t>Приложение № 5</t>
  </si>
  <si>
    <t xml:space="preserve">к муниципальной программе </t>
  </si>
  <si>
    <t>Исполнение налоговых обязательств  при владении и пользовании транспортными средствами</t>
  </si>
  <si>
    <t>Модернизация  автоматизированной программы по ведению Реестра муниципальной собственности МО «Братский район»</t>
  </si>
  <si>
    <t>Проведение аудиторских проверок, ликвидация МУП, исполнение иных обязательств  по договорам  поручений</t>
  </si>
  <si>
    <t>1.2.</t>
  </si>
  <si>
    <t>1.2.1.</t>
  </si>
  <si>
    <t>Исполнение обязательств по оплате взносов  на  капитальный ремонт общего имущества в многоквартирных домах муниципальной собственности МО «Братский район»</t>
  </si>
  <si>
    <t>1.3.1.</t>
  </si>
  <si>
    <t xml:space="preserve">              </t>
  </si>
  <si>
    <t>Итого по подпрограмме в том числе:</t>
  </si>
  <si>
    <t>Объем финансирования всего, тыс. руб.</t>
  </si>
  <si>
    <t xml:space="preserve">Организация и проведение оценки рыночной стоимости объектов  и земельных участков, в целях приватизации, продажи, приобретения объектов в муниципальную собственность; оценка рыночной стоимости 1м2 арендуемой площади, оценка права на заключение договоров аренды муниципального имущества и договоров аренды земельных участков,  оценка материалов ликвидации объектов, подлежащих списанию  и пр.                                                                                   </t>
  </si>
  <si>
    <t xml:space="preserve">Основное мероприятие:
Организация    эффективного обеспечения  реализации  программы
</t>
  </si>
  <si>
    <t>Основное мероприятие: Формирование фонда капитального ремонта общего имущества в многоквартирных домах муниципальной собственности МО «Братский район»</t>
  </si>
  <si>
    <t>1.3.</t>
  </si>
  <si>
    <t>Администрация МО «Братский район», КУМИ МО «Братский район», отдел экон.развития</t>
  </si>
  <si>
    <t>Администрация МО «Братский район», КУМИ МО «Братский район», отдел экон. развития, отдел архитектуры и градостроительства</t>
  </si>
  <si>
    <t xml:space="preserve"> к подпрограмме "Обеспечение реализации программы"</t>
  </si>
  <si>
    <t>РЕСУРСНОЕ ОБЕСПЕЧЕНИЕ И СИСТЕМА МЕРОПРИЯТИЙ ПОДПРОГРАММЫ "ОБЕСПЕЧЕНИЕ РЕАЛИЗАЦИИ ПРОГРАММЫ"</t>
  </si>
  <si>
    <t xml:space="preserve"> на 2018-2023 годы</t>
  </si>
  <si>
    <t>МУНИЦИПАЛЬНОЙ ПРОГРАММЫ "МУНИЦИПАЛЬНАЯ СОБСТВЕННОСТЬ И ЗЕМЕЛЬНЫЕ ПРАВООТНОШЕНИЯ" НА 2018-2023 ГОДЫ</t>
  </si>
  <si>
    <t>2021 год</t>
  </si>
  <si>
    <t>2022 год</t>
  </si>
  <si>
    <t>2023 год</t>
  </si>
  <si>
    <t>Муниципальная программа «Муниципальная собственность и земельные правоотношения» на 2018-2023 годы</t>
  </si>
  <si>
    <t>Приложение № 1</t>
  </si>
  <si>
    <t>"Муниципальная собственность и земельные правоотношения" на 2018-2023 годы</t>
  </si>
  <si>
    <t xml:space="preserve"> "МУНИЦИПАЛЬНАЯ СОБСТВЕННОСТЬ И ЗЕМЕЛЬНЫЕ ПРАВООТНОШЕНИЯ" НА 2018-2023 ГОДЫ</t>
  </si>
  <si>
    <t xml:space="preserve">Администрация МО «Братский район», КУМИ МО «Братский район»,  отдел экономического развития              </t>
  </si>
  <si>
    <t>Задача: Эффективное  обеспечение реализации программы</t>
  </si>
  <si>
    <t>Администрация МО «Братский район», КУМИ МО «Братский район», отдел экономического развития, отдел архитектуры и градостроительства, КУКХ</t>
  </si>
  <si>
    <t>Администрация МО «Братский район», КУМИ МО «Братский район», отдел экономического развития, отдел архитектуры и градостроительства, Комитет по УКХ</t>
  </si>
  <si>
    <t>Проведение проверок по учету, использованию и сохранности  муниципального имущества, а также работ по списанию и демонтажу муниципального имущества, непригодного для дальнейшего использования</t>
  </si>
  <si>
    <t>Приложение № 3</t>
  </si>
  <si>
    <t>Проведение капитального ремонта объектов недвижимости муниципальной собственности МО «Братский район»</t>
  </si>
  <si>
    <t>Основное мероприятие: Капитальный ремонт объектов недвижимости муниципальной собственности МО «Братский район»</t>
  </si>
  <si>
    <t>Расходы, тыс. руб.</t>
  </si>
  <si>
    <t>РЕСУРСНОЕ ОБЕСПЕЧЕНИЕ РЕАЛИЗАЦИИ МУНИЦИПАЛЬНОЙ ПРОГРАММЫ МО "БРАТСКИЙ РАЙОН"</t>
  </si>
  <si>
    <t>ЗА СЧЕТ СРЕДСТВ, ПРЕДУСМОТРЕННЫХ В БЮДЖЕТЕ МО "БРАТСКИЙ РАЙОН"</t>
  </si>
  <si>
    <t>1.4.</t>
  </si>
  <si>
    <t>1.4.1.</t>
  </si>
  <si>
    <t>Расходы на содержание и ремонт общего имущества многоквартирных домов, собственником помещений в которых является МО "Братский район"</t>
  </si>
  <si>
    <t>1.4.2.</t>
  </si>
  <si>
    <t>Расходы на содержание и текущий ремонт объектов муниципальной собственности МО "Братский район"</t>
  </si>
  <si>
    <t>Основное мероприятие: содержание и ремонт объектов недвижимого имущества</t>
  </si>
  <si>
    <t>Приложение № 4</t>
  </si>
  <si>
    <t>к постановлению мэра Братского района от 08.12.2021г. № 715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</si>
</sst>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.5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.5"/>
      <color theme="1"/>
      <name val="Times New Roman"/>
      <family val="1"/>
      <charset val="204"/>
    </font>
    <font>
      <sz val="11.5"/>
      <color theme="1"/>
      <name val="Calibri"/>
      <family val="2"/>
      <scheme val="minor"/>
    </font>
    <font>
      <b/>
      <sz val="11.5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1">
    <xf numFmtId="0" fontId="0" fillId="0" borderId="0" xfId="0"/>
    <xf numFmtId="0" fontId="1" fillId="0" borderId="0" xfId="0" applyFont="1" applyAlignment="1">
      <alignment vertical="center" wrapText="1"/>
    </xf>
    <xf numFmtId="0" fontId="2" fillId="0" borderId="0" xfId="0" applyFont="1" applyAlignment="1">
      <alignment horizontal="right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0" fillId="0" borderId="0" xfId="0" applyFont="1" applyAlignment="1"/>
    <xf numFmtId="164" fontId="4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0" fillId="0" borderId="1" xfId="0" applyBorder="1"/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/>
    <xf numFmtId="164" fontId="2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0" fillId="0" borderId="0" xfId="0" applyBorder="1"/>
    <xf numFmtId="164" fontId="2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0" fontId="2" fillId="0" borderId="1" xfId="0" applyFont="1" applyBorder="1"/>
    <xf numFmtId="164" fontId="2" fillId="0" borderId="1" xfId="0" applyNumberFormat="1" applyFont="1" applyBorder="1" applyAlignment="1">
      <alignment horizontal="center" vertical="center"/>
    </xf>
    <xf numFmtId="164" fontId="4" fillId="0" borderId="0" xfId="0" applyNumberFormat="1" applyFont="1" applyAlignment="1">
      <alignment horizontal="center"/>
    </xf>
    <xf numFmtId="0" fontId="4" fillId="0" borderId="1" xfId="0" applyNumberFormat="1" applyFont="1" applyBorder="1" applyAlignment="1">
      <alignment horizontal="center" vertical="center" wrapText="1"/>
    </xf>
    <xf numFmtId="0" fontId="4" fillId="0" borderId="0" xfId="0" applyNumberFormat="1" applyFont="1" applyAlignment="1">
      <alignment horizontal="center"/>
    </xf>
    <xf numFmtId="0" fontId="4" fillId="0" borderId="1" xfId="0" applyNumberFormat="1" applyFont="1" applyBorder="1" applyAlignment="1">
      <alignment horizontal="center"/>
    </xf>
    <xf numFmtId="164" fontId="2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164" fontId="8" fillId="0" borderId="1" xfId="0" applyNumberFormat="1" applyFont="1" applyBorder="1" applyAlignment="1">
      <alignment horizontal="center" vertical="center" wrapText="1"/>
    </xf>
    <xf numFmtId="0" fontId="9" fillId="0" borderId="0" xfId="0" applyFont="1"/>
    <xf numFmtId="164" fontId="8" fillId="0" borderId="1" xfId="0" applyNumberFormat="1" applyFont="1" applyBorder="1" applyAlignment="1">
      <alignment horizontal="center"/>
    </xf>
    <xf numFmtId="164" fontId="8" fillId="0" borderId="13" xfId="0" applyNumberFormat="1" applyFont="1" applyBorder="1" applyAlignment="1">
      <alignment horizontal="center" vertical="center" wrapText="1"/>
    </xf>
    <xf numFmtId="164" fontId="10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0" xfId="0" applyFont="1" applyAlignment="1">
      <alignment horizontal="right"/>
    </xf>
    <xf numFmtId="164" fontId="2" fillId="0" borderId="9" xfId="0" applyNumberFormat="1" applyFont="1" applyBorder="1" applyAlignment="1">
      <alignment horizontal="center"/>
    </xf>
    <xf numFmtId="164" fontId="2" fillId="0" borderId="11" xfId="0" applyNumberFormat="1" applyFont="1" applyBorder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16" fontId="2" fillId="0" borderId="1" xfId="0" applyNumberFormat="1" applyFont="1" applyBorder="1" applyAlignment="1">
      <alignment horizontal="center" vertical="center" wrapText="1"/>
    </xf>
    <xf numFmtId="164" fontId="2" fillId="0" borderId="9" xfId="0" applyNumberFormat="1" applyFont="1" applyBorder="1" applyAlignment="1">
      <alignment horizontal="center" vertical="center" wrapText="1"/>
    </xf>
    <xf numFmtId="164" fontId="2" fillId="0" borderId="11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4" fillId="0" borderId="9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4" fillId="0" borderId="9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11" xfId="0" applyFont="1" applyBorder="1" applyAlignment="1">
      <alignment vertical="top" wrapText="1"/>
    </xf>
    <xf numFmtId="0" fontId="4" fillId="0" borderId="4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16" fontId="4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6" fillId="0" borderId="14" xfId="0" applyFont="1" applyBorder="1" applyAlignment="1">
      <alignment horizontal="center"/>
    </xf>
    <xf numFmtId="164" fontId="6" fillId="0" borderId="1" xfId="0" applyNumberFormat="1" applyFont="1" applyBorder="1" applyAlignment="1">
      <alignment horizontal="center" vertical="center" wrapText="1"/>
    </xf>
    <xf numFmtId="164" fontId="4" fillId="0" borderId="10" xfId="0" applyNumberFormat="1" applyFont="1" applyBorder="1" applyAlignment="1">
      <alignment horizontal="center" vertical="center" wrapText="1"/>
    </xf>
    <xf numFmtId="164" fontId="4" fillId="0" borderId="11" xfId="0" applyNumberFormat="1" applyFont="1" applyBorder="1" applyAlignment="1">
      <alignment horizontal="center" vertical="center" wrapText="1"/>
    </xf>
    <xf numFmtId="164" fontId="4" fillId="0" borderId="9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164" fontId="4" fillId="0" borderId="4" xfId="0" applyNumberFormat="1" applyFont="1" applyBorder="1" applyAlignment="1">
      <alignment horizontal="center" vertical="center" wrapText="1"/>
    </xf>
    <xf numFmtId="164" fontId="4" fillId="0" borderId="0" xfId="0" applyNumberFormat="1" applyFont="1" applyBorder="1" applyAlignment="1">
      <alignment horizontal="center" vertical="center" wrapText="1"/>
    </xf>
    <xf numFmtId="164" fontId="4" fillId="0" borderId="5" xfId="0" applyNumberFormat="1" applyFont="1" applyBorder="1" applyAlignment="1">
      <alignment horizontal="center" vertical="center" wrapText="1"/>
    </xf>
    <xf numFmtId="164" fontId="6" fillId="0" borderId="6" xfId="0" applyNumberFormat="1" applyFont="1" applyBorder="1" applyAlignment="1">
      <alignment horizontal="center" vertical="center" wrapText="1"/>
    </xf>
    <xf numFmtId="164" fontId="6" fillId="0" borderId="8" xfId="0" applyNumberFormat="1" applyFont="1" applyBorder="1" applyAlignment="1">
      <alignment horizontal="center" vertical="center" wrapText="1"/>
    </xf>
    <xf numFmtId="164" fontId="6" fillId="0" borderId="7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5"/>
  <sheetViews>
    <sheetView workbookViewId="0">
      <selection activeCell="A2" sqref="A2:L2"/>
    </sheetView>
  </sheetViews>
  <sheetFormatPr defaultRowHeight="15" x14ac:dyDescent="0.25"/>
  <cols>
    <col min="1" max="1" width="5.85546875" customWidth="1"/>
    <col min="2" max="2" width="36.28515625" customWidth="1"/>
    <col min="3" max="3" width="3.140625" hidden="1" customWidth="1"/>
    <col min="4" max="4" width="18.85546875" customWidth="1"/>
    <col min="5" max="5" width="13.7109375" customWidth="1"/>
    <col min="6" max="11" width="9.28515625" bestFit="1" customWidth="1"/>
  </cols>
  <sheetData>
    <row r="1" spans="1:12" ht="16.5" customHeight="1" x14ac:dyDescent="0.25">
      <c r="A1" s="84" t="s">
        <v>94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</row>
    <row r="2" spans="1:12" ht="13.5" customHeight="1" x14ac:dyDescent="0.25">
      <c r="A2" s="84" t="s">
        <v>115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</row>
    <row r="3" spans="1:12" x14ac:dyDescent="0.25">
      <c r="A3" s="84" t="s">
        <v>41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</row>
    <row r="4" spans="1:12" x14ac:dyDescent="0.25">
      <c r="A4" s="81" t="s">
        <v>40</v>
      </c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</row>
    <row r="5" spans="1:12" x14ac:dyDescent="0.25">
      <c r="A5" s="81" t="s">
        <v>38</v>
      </c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</row>
    <row r="6" spans="1:12" x14ac:dyDescent="0.25">
      <c r="A6" s="81" t="s">
        <v>88</v>
      </c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</row>
    <row r="7" spans="1:12" x14ac:dyDescent="0.25">
      <c r="A7" s="82" t="s">
        <v>39</v>
      </c>
      <c r="B7" s="82"/>
      <c r="C7" s="82"/>
      <c r="D7" s="82"/>
      <c r="E7" s="82"/>
      <c r="F7" s="82"/>
      <c r="G7" s="82"/>
      <c r="H7" s="82"/>
      <c r="I7" s="82"/>
      <c r="J7" s="82"/>
      <c r="K7" s="82"/>
      <c r="L7" s="82"/>
    </row>
    <row r="8" spans="1:12" x14ac:dyDescent="0.25">
      <c r="A8" s="83" t="s">
        <v>89</v>
      </c>
      <c r="B8" s="83"/>
      <c r="C8" s="83"/>
      <c r="D8" s="83"/>
      <c r="E8" s="83"/>
      <c r="F8" s="83"/>
      <c r="G8" s="83"/>
      <c r="H8" s="83"/>
      <c r="I8" s="83"/>
      <c r="J8" s="83"/>
      <c r="K8" s="83"/>
      <c r="L8" s="83"/>
    </row>
    <row r="9" spans="1:12" ht="58.5" customHeight="1" x14ac:dyDescent="0.25">
      <c r="A9" s="67" t="s">
        <v>30</v>
      </c>
      <c r="B9" s="67" t="s">
        <v>29</v>
      </c>
      <c r="C9" s="67" t="s">
        <v>31</v>
      </c>
      <c r="D9" s="67"/>
      <c r="E9" s="67" t="s">
        <v>0</v>
      </c>
      <c r="F9" s="67" t="s">
        <v>32</v>
      </c>
      <c r="G9" s="67" t="s">
        <v>1</v>
      </c>
      <c r="H9" s="67"/>
      <c r="I9" s="67"/>
      <c r="J9" s="67"/>
      <c r="K9" s="67"/>
      <c r="L9" s="26"/>
    </row>
    <row r="10" spans="1:12" ht="10.5" hidden="1" customHeight="1" x14ac:dyDescent="0.25">
      <c r="A10" s="67"/>
      <c r="B10" s="67"/>
      <c r="C10" s="67"/>
      <c r="D10" s="67"/>
      <c r="E10" s="67"/>
      <c r="F10" s="67"/>
      <c r="G10" s="67"/>
      <c r="H10" s="67"/>
      <c r="I10" s="67"/>
      <c r="J10" s="67"/>
      <c r="K10" s="67"/>
      <c r="L10" s="26"/>
    </row>
    <row r="11" spans="1:12" ht="0.75" hidden="1" customHeight="1" x14ac:dyDescent="0.25">
      <c r="A11" s="67"/>
      <c r="B11" s="67"/>
      <c r="C11" s="67"/>
      <c r="D11" s="67"/>
      <c r="E11" s="67"/>
      <c r="F11" s="67"/>
      <c r="G11" s="6"/>
      <c r="H11" s="6"/>
      <c r="I11" s="6"/>
      <c r="J11" s="6"/>
      <c r="K11" s="7"/>
      <c r="L11" s="26"/>
    </row>
    <row r="12" spans="1:12" x14ac:dyDescent="0.25">
      <c r="A12" s="67"/>
      <c r="B12" s="67"/>
      <c r="C12" s="67"/>
      <c r="D12" s="67"/>
      <c r="E12" s="67"/>
      <c r="F12" s="67"/>
      <c r="G12" s="6">
        <v>2018</v>
      </c>
      <c r="H12" s="6">
        <v>2019</v>
      </c>
      <c r="I12" s="6">
        <v>2020</v>
      </c>
      <c r="J12" s="6">
        <v>2021</v>
      </c>
      <c r="K12" s="6">
        <v>2022</v>
      </c>
      <c r="L12" s="27">
        <v>2023</v>
      </c>
    </row>
    <row r="13" spans="1:12" x14ac:dyDescent="0.25">
      <c r="A13" s="3">
        <v>1</v>
      </c>
      <c r="B13" s="3">
        <v>2</v>
      </c>
      <c r="C13" s="67">
        <v>3</v>
      </c>
      <c r="D13" s="67"/>
      <c r="E13" s="3">
        <v>4</v>
      </c>
      <c r="F13" s="3">
        <v>5</v>
      </c>
      <c r="G13" s="3">
        <v>6</v>
      </c>
      <c r="H13" s="3">
        <v>7</v>
      </c>
      <c r="I13" s="3">
        <v>8</v>
      </c>
      <c r="J13" s="3">
        <v>9</v>
      </c>
      <c r="K13" s="3">
        <v>10</v>
      </c>
      <c r="L13" s="30">
        <v>11</v>
      </c>
    </row>
    <row r="14" spans="1:12" ht="42" customHeight="1" x14ac:dyDescent="0.25">
      <c r="A14" s="67" t="s">
        <v>2</v>
      </c>
      <c r="B14" s="67" t="s">
        <v>28</v>
      </c>
      <c r="C14" s="67"/>
      <c r="D14" s="67"/>
      <c r="E14" s="67"/>
      <c r="F14" s="67"/>
      <c r="G14" s="67"/>
      <c r="H14" s="67"/>
      <c r="I14" s="67"/>
      <c r="J14" s="67"/>
      <c r="K14" s="67"/>
      <c r="L14" s="26"/>
    </row>
    <row r="15" spans="1:12" ht="1.5" hidden="1" customHeight="1" x14ac:dyDescent="0.25">
      <c r="A15" s="67"/>
      <c r="B15" s="67"/>
      <c r="C15" s="67"/>
      <c r="D15" s="67"/>
      <c r="E15" s="67"/>
      <c r="F15" s="67"/>
      <c r="G15" s="67"/>
      <c r="H15" s="67"/>
      <c r="I15" s="67"/>
      <c r="J15" s="67"/>
      <c r="K15" s="67"/>
      <c r="L15" s="26"/>
    </row>
    <row r="16" spans="1:12" hidden="1" x14ac:dyDescent="0.25">
      <c r="A16" s="67"/>
      <c r="B16" s="67"/>
      <c r="C16" s="67"/>
      <c r="D16" s="67"/>
      <c r="E16" s="67"/>
      <c r="F16" s="67"/>
      <c r="G16" s="67"/>
      <c r="H16" s="67"/>
      <c r="I16" s="67"/>
      <c r="J16" s="67"/>
      <c r="K16" s="67"/>
      <c r="L16" s="26"/>
    </row>
    <row r="17" spans="1:13" hidden="1" x14ac:dyDescent="0.25">
      <c r="A17" s="67"/>
      <c r="B17" s="67"/>
      <c r="C17" s="67"/>
      <c r="D17" s="67"/>
      <c r="E17" s="67"/>
      <c r="F17" s="67"/>
      <c r="G17" s="67"/>
      <c r="H17" s="67"/>
      <c r="I17" s="67"/>
      <c r="J17" s="67"/>
      <c r="K17" s="67"/>
      <c r="L17" s="26"/>
    </row>
    <row r="18" spans="1:13" ht="12.75" customHeight="1" x14ac:dyDescent="0.25">
      <c r="A18" s="79" t="s">
        <v>3</v>
      </c>
      <c r="B18" s="71" t="s">
        <v>36</v>
      </c>
      <c r="C18" s="72"/>
      <c r="D18" s="67" t="s">
        <v>97</v>
      </c>
      <c r="E18" s="69" t="s">
        <v>4</v>
      </c>
      <c r="F18" s="80">
        <f>SUM(G18:L19)</f>
        <v>4776.0999999999995</v>
      </c>
      <c r="G18" s="80">
        <f t="shared" ref="G18:K18" si="0">G24+G29+G34+G39+G44+G52</f>
        <v>2577.9</v>
      </c>
      <c r="H18" s="80">
        <f t="shared" si="0"/>
        <v>1075</v>
      </c>
      <c r="I18" s="80">
        <f t="shared" si="0"/>
        <v>840</v>
      </c>
      <c r="J18" s="80">
        <f t="shared" si="0"/>
        <v>87.2</v>
      </c>
      <c r="K18" s="80">
        <f t="shared" si="0"/>
        <v>122</v>
      </c>
      <c r="L18" s="60">
        <f>L24+L29+L34+L39+L44+L52</f>
        <v>74</v>
      </c>
    </row>
    <row r="19" spans="1:13" ht="1.5" hidden="1" customHeight="1" x14ac:dyDescent="0.25">
      <c r="A19" s="79"/>
      <c r="B19" s="73"/>
      <c r="C19" s="74"/>
      <c r="D19" s="67"/>
      <c r="E19" s="69"/>
      <c r="F19" s="80"/>
      <c r="G19" s="80"/>
      <c r="H19" s="80"/>
      <c r="I19" s="80"/>
      <c r="J19" s="80"/>
      <c r="K19" s="80"/>
      <c r="L19" s="28"/>
    </row>
    <row r="20" spans="1:13" ht="27" customHeight="1" x14ac:dyDescent="0.25">
      <c r="A20" s="79"/>
      <c r="B20" s="73"/>
      <c r="C20" s="74"/>
      <c r="D20" s="67"/>
      <c r="E20" s="4" t="s">
        <v>5</v>
      </c>
      <c r="F20" s="21">
        <f>F25+F30+F35+F40+F48+F53</f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5">
        <v>0</v>
      </c>
    </row>
    <row r="21" spans="1:13" ht="24.75" customHeight="1" x14ac:dyDescent="0.25">
      <c r="A21" s="79"/>
      <c r="B21" s="73"/>
      <c r="C21" s="74"/>
      <c r="D21" s="67"/>
      <c r="E21" s="4" t="s">
        <v>6</v>
      </c>
      <c r="F21" s="21">
        <f>F26+F31+F36+F41+F49+F54</f>
        <v>0</v>
      </c>
      <c r="G21" s="21">
        <v>0</v>
      </c>
      <c r="H21" s="21">
        <v>0</v>
      </c>
      <c r="I21" s="21">
        <v>0</v>
      </c>
      <c r="J21" s="21">
        <v>0</v>
      </c>
      <c r="K21" s="21">
        <v>0</v>
      </c>
      <c r="L21" s="25">
        <v>0</v>
      </c>
    </row>
    <row r="22" spans="1:13" ht="25.5" customHeight="1" x14ac:dyDescent="0.25">
      <c r="A22" s="79"/>
      <c r="B22" s="73"/>
      <c r="C22" s="74"/>
      <c r="D22" s="67"/>
      <c r="E22" s="4" t="s">
        <v>7</v>
      </c>
      <c r="F22" s="21">
        <f>F27+F32+F37+F42+F50+F55</f>
        <v>4776.1000000000004</v>
      </c>
      <c r="G22" s="25">
        <f t="shared" ref="G22:K22" si="1">G27+G32+G37+G42+G50+G55</f>
        <v>2577.9</v>
      </c>
      <c r="H22" s="25">
        <f t="shared" si="1"/>
        <v>1075</v>
      </c>
      <c r="I22" s="25">
        <f>I27+I32+I37+I42+I50+I55</f>
        <v>840</v>
      </c>
      <c r="J22" s="25">
        <f>J27+J32+J37+J42+J50+J55</f>
        <v>87.2</v>
      </c>
      <c r="K22" s="25">
        <f t="shared" si="1"/>
        <v>122</v>
      </c>
      <c r="L22" s="25">
        <v>74</v>
      </c>
    </row>
    <row r="23" spans="1:13" ht="27.75" customHeight="1" x14ac:dyDescent="0.25">
      <c r="A23" s="79"/>
      <c r="B23" s="75"/>
      <c r="C23" s="76"/>
      <c r="D23" s="67"/>
      <c r="E23" s="4" t="s">
        <v>8</v>
      </c>
      <c r="F23" s="21">
        <f>F28+F33+F38+F43+F51+F56</f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5">
        <v>0</v>
      </c>
    </row>
    <row r="24" spans="1:13" ht="14.25" customHeight="1" x14ac:dyDescent="0.25">
      <c r="A24" s="67" t="s">
        <v>9</v>
      </c>
      <c r="B24" s="70" t="s">
        <v>10</v>
      </c>
      <c r="C24" s="70"/>
      <c r="D24" s="67" t="s">
        <v>11</v>
      </c>
      <c r="E24" s="4" t="s">
        <v>4</v>
      </c>
      <c r="F24" s="21">
        <f>SUM(F25:F28)</f>
        <v>0</v>
      </c>
      <c r="G24" s="21">
        <f>SUM(G25:G28)</f>
        <v>0</v>
      </c>
      <c r="H24" s="21">
        <f t="shared" ref="H24:J24" si="2">SUM(H25:H28)</f>
        <v>0</v>
      </c>
      <c r="I24" s="21">
        <f t="shared" si="2"/>
        <v>0</v>
      </c>
      <c r="J24" s="21">
        <f t="shared" si="2"/>
        <v>0</v>
      </c>
      <c r="K24" s="21">
        <f>SUM(K25:K28)</f>
        <v>0</v>
      </c>
      <c r="L24" s="25">
        <f>SUM(L25:L28)</f>
        <v>0</v>
      </c>
    </row>
    <row r="25" spans="1:13" ht="23.25" customHeight="1" x14ac:dyDescent="0.25">
      <c r="A25" s="67"/>
      <c r="B25" s="70"/>
      <c r="C25" s="70"/>
      <c r="D25" s="67"/>
      <c r="E25" s="4" t="s">
        <v>5</v>
      </c>
      <c r="F25" s="21">
        <f>SUM(G25:L25)</f>
        <v>0</v>
      </c>
      <c r="G25" s="21">
        <v>0</v>
      </c>
      <c r="H25" s="21">
        <v>0</v>
      </c>
      <c r="I25" s="21">
        <v>0</v>
      </c>
      <c r="J25" s="21">
        <v>0</v>
      </c>
      <c r="K25" s="21">
        <v>0</v>
      </c>
      <c r="L25" s="25">
        <v>0</v>
      </c>
    </row>
    <row r="26" spans="1:13" ht="25.5" customHeight="1" x14ac:dyDescent="0.25">
      <c r="A26" s="67"/>
      <c r="B26" s="70"/>
      <c r="C26" s="70"/>
      <c r="D26" s="67"/>
      <c r="E26" s="4" t="s">
        <v>6</v>
      </c>
      <c r="F26" s="25">
        <f t="shared" ref="F26:F28" si="3">SUM(G26:L26)</f>
        <v>0</v>
      </c>
      <c r="G26" s="21">
        <v>0</v>
      </c>
      <c r="H26" s="21">
        <v>0</v>
      </c>
      <c r="I26" s="21">
        <v>0</v>
      </c>
      <c r="J26" s="21">
        <v>0</v>
      </c>
      <c r="K26" s="21">
        <v>0</v>
      </c>
      <c r="L26" s="25">
        <v>0</v>
      </c>
    </row>
    <row r="27" spans="1:13" ht="25.5" customHeight="1" x14ac:dyDescent="0.25">
      <c r="A27" s="67"/>
      <c r="B27" s="70"/>
      <c r="C27" s="70"/>
      <c r="D27" s="67"/>
      <c r="E27" s="4" t="s">
        <v>7</v>
      </c>
      <c r="F27" s="25">
        <f t="shared" si="3"/>
        <v>0</v>
      </c>
      <c r="G27" s="21">
        <v>0</v>
      </c>
      <c r="H27" s="21">
        <v>0</v>
      </c>
      <c r="I27" s="21">
        <v>0</v>
      </c>
      <c r="J27" s="21">
        <v>0</v>
      </c>
      <c r="K27" s="21">
        <v>0</v>
      </c>
      <c r="L27" s="25">
        <v>0</v>
      </c>
    </row>
    <row r="28" spans="1:13" ht="43.5" customHeight="1" x14ac:dyDescent="0.25">
      <c r="A28" s="67"/>
      <c r="B28" s="70"/>
      <c r="C28" s="70"/>
      <c r="D28" s="67"/>
      <c r="E28" s="4" t="s">
        <v>8</v>
      </c>
      <c r="F28" s="25">
        <f t="shared" si="3"/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5">
        <v>0</v>
      </c>
    </row>
    <row r="29" spans="1:13" ht="13.5" customHeight="1" x14ac:dyDescent="0.25">
      <c r="A29" s="67" t="s">
        <v>12</v>
      </c>
      <c r="B29" s="70" t="s">
        <v>13</v>
      </c>
      <c r="C29" s="70"/>
      <c r="D29" s="67" t="s">
        <v>11</v>
      </c>
      <c r="E29" s="4" t="s">
        <v>4</v>
      </c>
      <c r="F29" s="21">
        <f>SUM(F30:F33)</f>
        <v>650</v>
      </c>
      <c r="G29" s="25">
        <f t="shared" ref="G29:K29" si="4">SUM(G30:G33)</f>
        <v>550</v>
      </c>
      <c r="H29" s="25">
        <f t="shared" si="4"/>
        <v>100</v>
      </c>
      <c r="I29" s="25">
        <f>SUM(I30:I33)</f>
        <v>0</v>
      </c>
      <c r="J29" s="25">
        <f t="shared" si="4"/>
        <v>0</v>
      </c>
      <c r="K29" s="25">
        <f t="shared" si="4"/>
        <v>0</v>
      </c>
      <c r="L29" s="25">
        <f>SUM(L30:L33)</f>
        <v>0</v>
      </c>
    </row>
    <row r="30" spans="1:13" ht="26.25" customHeight="1" x14ac:dyDescent="0.25">
      <c r="A30" s="67"/>
      <c r="B30" s="70"/>
      <c r="C30" s="70"/>
      <c r="D30" s="67"/>
      <c r="E30" s="4" t="s">
        <v>5</v>
      </c>
      <c r="F30" s="21">
        <f>SUM(G30:L30)</f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5">
        <v>0</v>
      </c>
    </row>
    <row r="31" spans="1:13" ht="27.75" customHeight="1" x14ac:dyDescent="0.25">
      <c r="A31" s="67"/>
      <c r="B31" s="70"/>
      <c r="C31" s="70"/>
      <c r="D31" s="67"/>
      <c r="E31" s="4" t="s">
        <v>6</v>
      </c>
      <c r="F31" s="25">
        <f t="shared" ref="F31:F33" si="5">SUM(G31:L31)</f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5">
        <v>0</v>
      </c>
    </row>
    <row r="32" spans="1:13" ht="26.25" customHeight="1" x14ac:dyDescent="0.25">
      <c r="A32" s="67"/>
      <c r="B32" s="70"/>
      <c r="C32" s="70"/>
      <c r="D32" s="67"/>
      <c r="E32" s="4" t="s">
        <v>7</v>
      </c>
      <c r="F32" s="25">
        <f t="shared" si="5"/>
        <v>650</v>
      </c>
      <c r="G32" s="21">
        <v>550</v>
      </c>
      <c r="H32" s="21">
        <v>100</v>
      </c>
      <c r="I32" s="21">
        <v>0</v>
      </c>
      <c r="J32" s="21">
        <v>0</v>
      </c>
      <c r="K32" s="21">
        <v>0</v>
      </c>
      <c r="L32" s="58">
        <v>0</v>
      </c>
      <c r="M32" s="39"/>
    </row>
    <row r="33" spans="1:13" ht="27" customHeight="1" x14ac:dyDescent="0.25">
      <c r="A33" s="67"/>
      <c r="B33" s="70"/>
      <c r="C33" s="70"/>
      <c r="D33" s="67"/>
      <c r="E33" s="4" t="s">
        <v>8</v>
      </c>
      <c r="F33" s="25">
        <f t="shared" si="5"/>
        <v>0</v>
      </c>
      <c r="G33" s="21">
        <v>0</v>
      </c>
      <c r="H33" s="21">
        <v>0</v>
      </c>
      <c r="I33" s="21">
        <v>0</v>
      </c>
      <c r="J33" s="21">
        <v>0</v>
      </c>
      <c r="K33" s="21">
        <v>0</v>
      </c>
      <c r="L33" s="25">
        <v>0</v>
      </c>
    </row>
    <row r="34" spans="1:13" ht="13.5" customHeight="1" x14ac:dyDescent="0.25">
      <c r="A34" s="67" t="s">
        <v>14</v>
      </c>
      <c r="B34" s="70" t="s">
        <v>15</v>
      </c>
      <c r="C34" s="70"/>
      <c r="D34" s="67" t="s">
        <v>11</v>
      </c>
      <c r="E34" s="4" t="s">
        <v>4</v>
      </c>
      <c r="F34" s="21">
        <f>SUM(F35:F38)</f>
        <v>2052.9</v>
      </c>
      <c r="G34" s="21">
        <f t="shared" ref="G34:K34" si="6">SUM(G35:G38)</f>
        <v>831.9</v>
      </c>
      <c r="H34" s="21">
        <f t="shared" si="6"/>
        <v>455</v>
      </c>
      <c r="I34" s="21">
        <f t="shared" si="6"/>
        <v>766</v>
      </c>
      <c r="J34" s="21">
        <f t="shared" si="6"/>
        <v>0</v>
      </c>
      <c r="K34" s="21">
        <f t="shared" si="6"/>
        <v>0</v>
      </c>
      <c r="L34" s="25">
        <f>SUM(L35:L38)</f>
        <v>0</v>
      </c>
    </row>
    <row r="35" spans="1:13" ht="27.75" customHeight="1" x14ac:dyDescent="0.25">
      <c r="A35" s="67"/>
      <c r="B35" s="70"/>
      <c r="C35" s="70"/>
      <c r="D35" s="67"/>
      <c r="E35" s="4" t="s">
        <v>16</v>
      </c>
      <c r="F35" s="21">
        <f>SUM(G35:L35)</f>
        <v>0</v>
      </c>
      <c r="G35" s="21">
        <v>0</v>
      </c>
      <c r="H35" s="21">
        <v>0</v>
      </c>
      <c r="I35" s="21">
        <v>0</v>
      </c>
      <c r="J35" s="21">
        <v>0</v>
      </c>
      <c r="K35" s="21">
        <v>0</v>
      </c>
      <c r="L35" s="25">
        <v>0</v>
      </c>
    </row>
    <row r="36" spans="1:13" ht="26.25" customHeight="1" x14ac:dyDescent="0.25">
      <c r="A36" s="67"/>
      <c r="B36" s="70"/>
      <c r="C36" s="70"/>
      <c r="D36" s="67"/>
      <c r="E36" s="4" t="s">
        <v>6</v>
      </c>
      <c r="F36" s="25">
        <f t="shared" ref="F36:F38" si="7">SUM(G36:L36)</f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5">
        <v>0</v>
      </c>
    </row>
    <row r="37" spans="1:13" ht="27" customHeight="1" x14ac:dyDescent="0.25">
      <c r="A37" s="67"/>
      <c r="B37" s="70"/>
      <c r="C37" s="70"/>
      <c r="D37" s="67"/>
      <c r="E37" s="4" t="s">
        <v>7</v>
      </c>
      <c r="F37" s="25">
        <f t="shared" si="7"/>
        <v>2052.9</v>
      </c>
      <c r="G37" s="21">
        <f>962-130.1</f>
        <v>831.9</v>
      </c>
      <c r="H37" s="21">
        <v>455</v>
      </c>
      <c r="I37" s="21">
        <f>300+148+103+215</f>
        <v>766</v>
      </c>
      <c r="J37" s="21">
        <v>0</v>
      </c>
      <c r="K37" s="21">
        <v>0</v>
      </c>
      <c r="L37" s="58">
        <v>0</v>
      </c>
      <c r="M37" s="39"/>
    </row>
    <row r="38" spans="1:13" ht="33" customHeight="1" x14ac:dyDescent="0.25">
      <c r="A38" s="67"/>
      <c r="B38" s="70"/>
      <c r="C38" s="70"/>
      <c r="D38" s="67"/>
      <c r="E38" s="4" t="s">
        <v>8</v>
      </c>
      <c r="F38" s="25">
        <f t="shared" si="7"/>
        <v>0</v>
      </c>
      <c r="G38" s="21">
        <v>0</v>
      </c>
      <c r="H38" s="21">
        <v>0</v>
      </c>
      <c r="I38" s="21">
        <v>0</v>
      </c>
      <c r="J38" s="21">
        <v>0</v>
      </c>
      <c r="K38" s="21">
        <v>0</v>
      </c>
      <c r="L38" s="25">
        <v>0</v>
      </c>
    </row>
    <row r="39" spans="1:13" ht="13.5" customHeight="1" x14ac:dyDescent="0.25">
      <c r="A39" s="77" t="s">
        <v>33</v>
      </c>
      <c r="B39" s="70" t="s">
        <v>17</v>
      </c>
      <c r="C39" s="70"/>
      <c r="D39" s="67" t="s">
        <v>11</v>
      </c>
      <c r="E39" s="4" t="s">
        <v>4</v>
      </c>
      <c r="F39" s="21">
        <f>SUM(F40:F43)</f>
        <v>1370</v>
      </c>
      <c r="G39" s="21">
        <f t="shared" ref="G39:K39" si="8">SUM(G40:G43)</f>
        <v>1100</v>
      </c>
      <c r="H39" s="21">
        <f t="shared" si="8"/>
        <v>0</v>
      </c>
      <c r="I39" s="21">
        <f t="shared" si="8"/>
        <v>74</v>
      </c>
      <c r="J39" s="21">
        <f t="shared" si="8"/>
        <v>0</v>
      </c>
      <c r="K39" s="21">
        <f t="shared" si="8"/>
        <v>122</v>
      </c>
      <c r="L39" s="25">
        <f>SUM(L40:L43)</f>
        <v>74</v>
      </c>
    </row>
    <row r="40" spans="1:13" ht="24.75" customHeight="1" x14ac:dyDescent="0.25">
      <c r="A40" s="77"/>
      <c r="B40" s="70"/>
      <c r="C40" s="70"/>
      <c r="D40" s="67"/>
      <c r="E40" s="4" t="s">
        <v>5</v>
      </c>
      <c r="F40" s="21">
        <f>SUM(G40:L40)</f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5">
        <v>0</v>
      </c>
    </row>
    <row r="41" spans="1:13" ht="29.25" customHeight="1" x14ac:dyDescent="0.25">
      <c r="A41" s="77"/>
      <c r="B41" s="70"/>
      <c r="C41" s="70"/>
      <c r="D41" s="67"/>
      <c r="E41" s="4" t="s">
        <v>6</v>
      </c>
      <c r="F41" s="25">
        <f t="shared" ref="F41:F43" si="9">SUM(G41:L41)</f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5">
        <v>0</v>
      </c>
    </row>
    <row r="42" spans="1:13" ht="27.75" customHeight="1" x14ac:dyDescent="0.25">
      <c r="A42" s="77"/>
      <c r="B42" s="70"/>
      <c r="C42" s="70"/>
      <c r="D42" s="67"/>
      <c r="E42" s="4" t="s">
        <v>7</v>
      </c>
      <c r="F42" s="25">
        <f t="shared" si="9"/>
        <v>1370</v>
      </c>
      <c r="G42" s="21">
        <v>1100</v>
      </c>
      <c r="H42" s="21">
        <v>0</v>
      </c>
      <c r="I42" s="21">
        <v>74</v>
      </c>
      <c r="J42" s="21">
        <v>0</v>
      </c>
      <c r="K42" s="21">
        <v>122</v>
      </c>
      <c r="L42" s="58">
        <v>74</v>
      </c>
      <c r="M42" s="39"/>
    </row>
    <row r="43" spans="1:13" ht="26.25" customHeight="1" x14ac:dyDescent="0.25">
      <c r="A43" s="77"/>
      <c r="B43" s="70"/>
      <c r="C43" s="70"/>
      <c r="D43" s="67"/>
      <c r="E43" s="4" t="s">
        <v>8</v>
      </c>
      <c r="F43" s="25">
        <f t="shared" si="9"/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5">
        <v>0</v>
      </c>
    </row>
    <row r="44" spans="1:13" ht="14.25" customHeight="1" x14ac:dyDescent="0.25">
      <c r="A44" s="67" t="s">
        <v>18</v>
      </c>
      <c r="B44" s="68" t="s">
        <v>34</v>
      </c>
      <c r="C44" s="68"/>
      <c r="D44" s="67" t="s">
        <v>11</v>
      </c>
      <c r="E44" s="66" t="s">
        <v>4</v>
      </c>
      <c r="F44" s="78">
        <f t="shared" ref="F44:K44" si="10">SUM(F48:F51)</f>
        <v>503.2</v>
      </c>
      <c r="G44" s="78">
        <f t="shared" si="10"/>
        <v>96</v>
      </c>
      <c r="H44" s="78">
        <f t="shared" si="10"/>
        <v>320</v>
      </c>
      <c r="I44" s="78">
        <f t="shared" si="10"/>
        <v>0</v>
      </c>
      <c r="J44" s="78">
        <f t="shared" si="10"/>
        <v>87.2</v>
      </c>
      <c r="K44" s="78">
        <f t="shared" si="10"/>
        <v>0</v>
      </c>
      <c r="L44" s="29">
        <f>SUM(L48:L51)</f>
        <v>0</v>
      </c>
    </row>
    <row r="45" spans="1:13" ht="36" hidden="1" customHeight="1" x14ac:dyDescent="0.25">
      <c r="A45" s="67"/>
      <c r="B45" s="68"/>
      <c r="C45" s="68"/>
      <c r="D45" s="67"/>
      <c r="E45" s="66"/>
      <c r="F45" s="78"/>
      <c r="G45" s="78"/>
      <c r="H45" s="78"/>
      <c r="I45" s="78"/>
      <c r="J45" s="78"/>
      <c r="K45" s="78"/>
      <c r="L45" s="26"/>
    </row>
    <row r="46" spans="1:13" hidden="1" x14ac:dyDescent="0.25">
      <c r="A46" s="67"/>
      <c r="B46" s="68"/>
      <c r="C46" s="68"/>
      <c r="D46" s="67"/>
      <c r="E46" s="66"/>
      <c r="F46" s="78"/>
      <c r="G46" s="78"/>
      <c r="H46" s="78"/>
      <c r="I46" s="78"/>
      <c r="J46" s="78"/>
      <c r="K46" s="78"/>
      <c r="L46" s="26"/>
    </row>
    <row r="47" spans="1:13" hidden="1" x14ac:dyDescent="0.25">
      <c r="A47" s="67"/>
      <c r="B47" s="68"/>
      <c r="C47" s="68"/>
      <c r="D47" s="67"/>
      <c r="E47" s="66"/>
      <c r="F47" s="78"/>
      <c r="G47" s="78"/>
      <c r="H47" s="78"/>
      <c r="I47" s="78"/>
      <c r="J47" s="78"/>
      <c r="K47" s="78"/>
      <c r="L47" s="26"/>
    </row>
    <row r="48" spans="1:13" ht="27" customHeight="1" x14ac:dyDescent="0.25">
      <c r="A48" s="67"/>
      <c r="B48" s="68"/>
      <c r="C48" s="68"/>
      <c r="D48" s="67"/>
      <c r="E48" s="4" t="s">
        <v>5</v>
      </c>
      <c r="F48" s="21">
        <f>SUM(G48:L48)</f>
        <v>0</v>
      </c>
      <c r="G48" s="21">
        <v>0</v>
      </c>
      <c r="H48" s="21">
        <v>0</v>
      </c>
      <c r="I48" s="21">
        <v>0</v>
      </c>
      <c r="J48" s="21">
        <v>0</v>
      </c>
      <c r="K48" s="21">
        <v>0</v>
      </c>
      <c r="L48" s="25">
        <v>0</v>
      </c>
    </row>
    <row r="49" spans="1:12" ht="27" customHeight="1" x14ac:dyDescent="0.25">
      <c r="A49" s="67"/>
      <c r="B49" s="68"/>
      <c r="C49" s="68"/>
      <c r="D49" s="67"/>
      <c r="E49" s="4" t="s">
        <v>6</v>
      </c>
      <c r="F49" s="25">
        <f t="shared" ref="F49:F51" si="11">SUM(G49:L49)</f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5">
        <v>0</v>
      </c>
    </row>
    <row r="50" spans="1:12" ht="26.25" customHeight="1" x14ac:dyDescent="0.25">
      <c r="A50" s="67"/>
      <c r="B50" s="68"/>
      <c r="C50" s="68"/>
      <c r="D50" s="67"/>
      <c r="E50" s="4" t="s">
        <v>7</v>
      </c>
      <c r="F50" s="25">
        <f t="shared" si="11"/>
        <v>503.2</v>
      </c>
      <c r="G50" s="21">
        <v>96</v>
      </c>
      <c r="H50" s="21">
        <v>320</v>
      </c>
      <c r="I50" s="21">
        <v>0</v>
      </c>
      <c r="J50" s="21">
        <v>87.2</v>
      </c>
      <c r="K50" s="21">
        <v>0</v>
      </c>
      <c r="L50" s="25">
        <v>0</v>
      </c>
    </row>
    <row r="51" spans="1:12" ht="35.25" customHeight="1" x14ac:dyDescent="0.25">
      <c r="A51" s="67"/>
      <c r="B51" s="68"/>
      <c r="C51" s="68"/>
      <c r="D51" s="67"/>
      <c r="E51" s="4" t="s">
        <v>8</v>
      </c>
      <c r="F51" s="25">
        <f t="shared" si="11"/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5">
        <v>0</v>
      </c>
    </row>
    <row r="52" spans="1:12" ht="13.5" customHeight="1" x14ac:dyDescent="0.25">
      <c r="A52" s="77" t="s">
        <v>35</v>
      </c>
      <c r="B52" s="68" t="s">
        <v>19</v>
      </c>
      <c r="C52" s="68"/>
      <c r="D52" s="67" t="s">
        <v>11</v>
      </c>
      <c r="E52" s="4" t="s">
        <v>4</v>
      </c>
      <c r="F52" s="21">
        <f>SUM(F53:F56)</f>
        <v>200</v>
      </c>
      <c r="G52" s="21">
        <f t="shared" ref="G52:L52" si="12">SUM(G53:G56)</f>
        <v>0</v>
      </c>
      <c r="H52" s="21">
        <f t="shared" si="12"/>
        <v>200</v>
      </c>
      <c r="I52" s="21">
        <f t="shared" si="12"/>
        <v>0</v>
      </c>
      <c r="J52" s="21">
        <f t="shared" si="12"/>
        <v>0</v>
      </c>
      <c r="K52" s="21">
        <f t="shared" si="12"/>
        <v>0</v>
      </c>
      <c r="L52" s="25">
        <f t="shared" si="12"/>
        <v>0</v>
      </c>
    </row>
    <row r="53" spans="1:12" ht="27.75" customHeight="1" x14ac:dyDescent="0.25">
      <c r="A53" s="77"/>
      <c r="B53" s="68"/>
      <c r="C53" s="68"/>
      <c r="D53" s="67"/>
      <c r="E53" s="4" t="s">
        <v>5</v>
      </c>
      <c r="F53" s="21">
        <f>SUM(G53:L53)</f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5">
        <v>0</v>
      </c>
    </row>
    <row r="54" spans="1:12" ht="28.5" customHeight="1" x14ac:dyDescent="0.25">
      <c r="A54" s="77"/>
      <c r="B54" s="68"/>
      <c r="C54" s="68"/>
      <c r="D54" s="67"/>
      <c r="E54" s="4" t="s">
        <v>6</v>
      </c>
      <c r="F54" s="25">
        <f t="shared" ref="F54:F56" si="13">SUM(G54:L54)</f>
        <v>0</v>
      </c>
      <c r="G54" s="21">
        <v>0</v>
      </c>
      <c r="H54" s="21">
        <v>0</v>
      </c>
      <c r="I54" s="21">
        <v>0</v>
      </c>
      <c r="J54" s="21">
        <v>0</v>
      </c>
      <c r="K54" s="21">
        <v>0</v>
      </c>
      <c r="L54" s="25">
        <v>0</v>
      </c>
    </row>
    <row r="55" spans="1:12" ht="26.25" customHeight="1" x14ac:dyDescent="0.25">
      <c r="A55" s="77"/>
      <c r="B55" s="68"/>
      <c r="C55" s="68"/>
      <c r="D55" s="67"/>
      <c r="E55" s="4" t="s">
        <v>7</v>
      </c>
      <c r="F55" s="25">
        <f t="shared" si="13"/>
        <v>200</v>
      </c>
      <c r="G55" s="21">
        <v>0</v>
      </c>
      <c r="H55" s="21">
        <v>200</v>
      </c>
      <c r="I55" s="21">
        <v>0</v>
      </c>
      <c r="J55" s="21">
        <v>0</v>
      </c>
      <c r="K55" s="21">
        <v>0</v>
      </c>
      <c r="L55" s="25">
        <v>0</v>
      </c>
    </row>
    <row r="56" spans="1:12" ht="27" customHeight="1" x14ac:dyDescent="0.25">
      <c r="A56" s="77"/>
      <c r="B56" s="68"/>
      <c r="C56" s="68"/>
      <c r="D56" s="67"/>
      <c r="E56" s="4" t="s">
        <v>8</v>
      </c>
      <c r="F56" s="25">
        <f t="shared" si="13"/>
        <v>0</v>
      </c>
      <c r="G56" s="21">
        <v>0</v>
      </c>
      <c r="H56" s="21">
        <v>0</v>
      </c>
      <c r="I56" s="21">
        <v>0</v>
      </c>
      <c r="J56" s="21">
        <v>0</v>
      </c>
      <c r="K56" s="21">
        <v>0</v>
      </c>
      <c r="L56" s="25">
        <v>0</v>
      </c>
    </row>
    <row r="57" spans="1:12" ht="25.5" customHeight="1" x14ac:dyDescent="0.25">
      <c r="A57" s="12" t="s">
        <v>49</v>
      </c>
      <c r="B57" s="69" t="s">
        <v>20</v>
      </c>
      <c r="C57" s="69"/>
      <c r="D57" s="3"/>
      <c r="E57" s="4"/>
      <c r="F57" s="21"/>
      <c r="G57" s="21"/>
      <c r="H57" s="21"/>
      <c r="I57" s="21"/>
      <c r="J57" s="21"/>
      <c r="K57" s="21"/>
      <c r="L57" s="26"/>
    </row>
    <row r="58" spans="1:12" ht="14.25" customHeight="1" x14ac:dyDescent="0.25">
      <c r="A58" s="67" t="s">
        <v>21</v>
      </c>
      <c r="B58" s="71" t="s">
        <v>37</v>
      </c>
      <c r="C58" s="72"/>
      <c r="D58" s="67" t="s">
        <v>22</v>
      </c>
      <c r="E58" s="5" t="s">
        <v>4</v>
      </c>
      <c r="F58" s="22">
        <f>F63</f>
        <v>128.1</v>
      </c>
      <c r="G58" s="22">
        <f>G63</f>
        <v>0</v>
      </c>
      <c r="H58" s="22">
        <f t="shared" ref="H58:L58" si="14">H63</f>
        <v>11</v>
      </c>
      <c r="I58" s="22">
        <f t="shared" si="14"/>
        <v>0</v>
      </c>
      <c r="J58" s="22">
        <f t="shared" si="14"/>
        <v>65.099999999999994</v>
      </c>
      <c r="K58" s="22">
        <f t="shared" si="14"/>
        <v>31</v>
      </c>
      <c r="L58" s="24">
        <f t="shared" si="14"/>
        <v>21</v>
      </c>
    </row>
    <row r="59" spans="1:12" ht="27" customHeight="1" x14ac:dyDescent="0.25">
      <c r="A59" s="67"/>
      <c r="B59" s="73"/>
      <c r="C59" s="74"/>
      <c r="D59" s="67"/>
      <c r="E59" s="4" t="s">
        <v>5</v>
      </c>
      <c r="F59" s="21">
        <f>F64</f>
        <v>0</v>
      </c>
      <c r="G59" s="21">
        <f t="shared" ref="G59:L59" si="15">G64</f>
        <v>0</v>
      </c>
      <c r="H59" s="21">
        <f t="shared" si="15"/>
        <v>0</v>
      </c>
      <c r="I59" s="21">
        <f t="shared" si="15"/>
        <v>0</v>
      </c>
      <c r="J59" s="21">
        <f t="shared" si="15"/>
        <v>0</v>
      </c>
      <c r="K59" s="21">
        <f t="shared" si="15"/>
        <v>0</v>
      </c>
      <c r="L59" s="25">
        <f t="shared" si="15"/>
        <v>0</v>
      </c>
    </row>
    <row r="60" spans="1:12" ht="26.25" customHeight="1" x14ac:dyDescent="0.25">
      <c r="A60" s="67"/>
      <c r="B60" s="73"/>
      <c r="C60" s="74"/>
      <c r="D60" s="67"/>
      <c r="E60" s="4" t="s">
        <v>6</v>
      </c>
      <c r="F60" s="21">
        <f>F65</f>
        <v>0</v>
      </c>
      <c r="G60" s="21">
        <f t="shared" ref="G60:L60" si="16">G65</f>
        <v>0</v>
      </c>
      <c r="H60" s="21">
        <f t="shared" si="16"/>
        <v>0</v>
      </c>
      <c r="I60" s="21">
        <f t="shared" si="16"/>
        <v>0</v>
      </c>
      <c r="J60" s="21">
        <f t="shared" si="16"/>
        <v>0</v>
      </c>
      <c r="K60" s="21">
        <f t="shared" si="16"/>
        <v>0</v>
      </c>
      <c r="L60" s="25">
        <f t="shared" si="16"/>
        <v>0</v>
      </c>
    </row>
    <row r="61" spans="1:12" ht="30" x14ac:dyDescent="0.25">
      <c r="A61" s="67"/>
      <c r="B61" s="73"/>
      <c r="C61" s="74"/>
      <c r="D61" s="67"/>
      <c r="E61" s="4" t="s">
        <v>7</v>
      </c>
      <c r="F61" s="21">
        <f>F66</f>
        <v>128.1</v>
      </c>
      <c r="G61" s="21">
        <f t="shared" ref="G61:L61" si="17">G66</f>
        <v>0</v>
      </c>
      <c r="H61" s="21">
        <f t="shared" si="17"/>
        <v>11</v>
      </c>
      <c r="I61" s="21">
        <f t="shared" si="17"/>
        <v>0</v>
      </c>
      <c r="J61" s="21">
        <f t="shared" si="17"/>
        <v>65.099999999999994</v>
      </c>
      <c r="K61" s="21">
        <f t="shared" si="17"/>
        <v>31</v>
      </c>
      <c r="L61" s="25">
        <f t="shared" si="17"/>
        <v>21</v>
      </c>
    </row>
    <row r="62" spans="1:12" ht="35.25" customHeight="1" x14ac:dyDescent="0.25">
      <c r="A62" s="67"/>
      <c r="B62" s="75"/>
      <c r="C62" s="76"/>
      <c r="D62" s="67"/>
      <c r="E62" s="4" t="s">
        <v>8</v>
      </c>
      <c r="F62" s="21">
        <f>F67</f>
        <v>0</v>
      </c>
      <c r="G62" s="21">
        <f t="shared" ref="G62:L62" si="18">G67</f>
        <v>0</v>
      </c>
      <c r="H62" s="21">
        <f t="shared" si="18"/>
        <v>0</v>
      </c>
      <c r="I62" s="21">
        <f t="shared" si="18"/>
        <v>0</v>
      </c>
      <c r="J62" s="21">
        <f t="shared" si="18"/>
        <v>0</v>
      </c>
      <c r="K62" s="21">
        <f t="shared" si="18"/>
        <v>0</v>
      </c>
      <c r="L62" s="25">
        <f t="shared" si="18"/>
        <v>0</v>
      </c>
    </row>
    <row r="63" spans="1:12" ht="15" customHeight="1" x14ac:dyDescent="0.25">
      <c r="A63" s="67" t="s">
        <v>23</v>
      </c>
      <c r="B63" s="68" t="s">
        <v>101</v>
      </c>
      <c r="C63" s="68"/>
      <c r="D63" s="67" t="s">
        <v>11</v>
      </c>
      <c r="E63" s="4" t="s">
        <v>4</v>
      </c>
      <c r="F63" s="21">
        <f>SUM(F64:F67)</f>
        <v>128.1</v>
      </c>
      <c r="G63" s="21">
        <f t="shared" ref="G63:L63" si="19">SUM(G64:G67)</f>
        <v>0</v>
      </c>
      <c r="H63" s="21">
        <f t="shared" si="19"/>
        <v>11</v>
      </c>
      <c r="I63" s="21">
        <f t="shared" si="19"/>
        <v>0</v>
      </c>
      <c r="J63" s="21">
        <f t="shared" si="19"/>
        <v>65.099999999999994</v>
      </c>
      <c r="K63" s="21">
        <f t="shared" si="19"/>
        <v>31</v>
      </c>
      <c r="L63" s="25">
        <f t="shared" si="19"/>
        <v>21</v>
      </c>
    </row>
    <row r="64" spans="1:12" ht="26.25" customHeight="1" x14ac:dyDescent="0.25">
      <c r="A64" s="67"/>
      <c r="B64" s="68"/>
      <c r="C64" s="68"/>
      <c r="D64" s="67"/>
      <c r="E64" s="4" t="s">
        <v>5</v>
      </c>
      <c r="F64" s="21">
        <f>SUM(G64:L64)</f>
        <v>0</v>
      </c>
      <c r="G64" s="21">
        <v>0</v>
      </c>
      <c r="H64" s="21">
        <v>0</v>
      </c>
      <c r="I64" s="21">
        <v>0</v>
      </c>
      <c r="J64" s="21">
        <v>0</v>
      </c>
      <c r="K64" s="21">
        <v>0</v>
      </c>
      <c r="L64" s="25">
        <v>0</v>
      </c>
    </row>
    <row r="65" spans="1:12" ht="26.25" customHeight="1" x14ac:dyDescent="0.25">
      <c r="A65" s="67"/>
      <c r="B65" s="68"/>
      <c r="C65" s="68"/>
      <c r="D65" s="67"/>
      <c r="E65" s="4" t="s">
        <v>6</v>
      </c>
      <c r="F65" s="25">
        <f t="shared" ref="F65:F67" si="20">SUM(G65:L65)</f>
        <v>0</v>
      </c>
      <c r="G65" s="21">
        <v>0</v>
      </c>
      <c r="H65" s="21">
        <v>0</v>
      </c>
      <c r="I65" s="21">
        <v>0</v>
      </c>
      <c r="J65" s="21">
        <v>0</v>
      </c>
      <c r="K65" s="21">
        <v>0</v>
      </c>
      <c r="L65" s="25">
        <v>0</v>
      </c>
    </row>
    <row r="66" spans="1:12" ht="28.5" customHeight="1" x14ac:dyDescent="0.25">
      <c r="A66" s="67"/>
      <c r="B66" s="68"/>
      <c r="C66" s="68"/>
      <c r="D66" s="67"/>
      <c r="E66" s="4" t="s">
        <v>7</v>
      </c>
      <c r="F66" s="25">
        <f t="shared" si="20"/>
        <v>128.1</v>
      </c>
      <c r="G66" s="21">
        <v>0</v>
      </c>
      <c r="H66" s="21">
        <v>11</v>
      </c>
      <c r="I66" s="21">
        <v>0</v>
      </c>
      <c r="J66" s="21">
        <v>65.099999999999994</v>
      </c>
      <c r="K66" s="21">
        <v>31</v>
      </c>
      <c r="L66" s="25">
        <v>21</v>
      </c>
    </row>
    <row r="67" spans="1:12" ht="26.25" customHeight="1" x14ac:dyDescent="0.25">
      <c r="A67" s="67"/>
      <c r="B67" s="68"/>
      <c r="C67" s="68"/>
      <c r="D67" s="67"/>
      <c r="E67" s="4" t="s">
        <v>8</v>
      </c>
      <c r="F67" s="25">
        <f t="shared" si="20"/>
        <v>0</v>
      </c>
      <c r="G67" s="21">
        <v>0</v>
      </c>
      <c r="H67" s="21">
        <v>0</v>
      </c>
      <c r="I67" s="21">
        <v>0</v>
      </c>
      <c r="J67" s="21">
        <v>0</v>
      </c>
      <c r="K67" s="21">
        <v>0</v>
      </c>
      <c r="L67" s="25">
        <v>0</v>
      </c>
    </row>
    <row r="68" spans="1:12" ht="15.75" customHeight="1" x14ac:dyDescent="0.25">
      <c r="A68" s="67" t="s">
        <v>24</v>
      </c>
      <c r="B68" s="67"/>
      <c r="C68" s="67"/>
      <c r="D68" s="67"/>
      <c r="E68" s="67"/>
      <c r="F68" s="21"/>
      <c r="G68" s="21"/>
      <c r="H68" s="21"/>
      <c r="I68" s="21"/>
      <c r="J68" s="21"/>
      <c r="K68" s="21"/>
      <c r="L68" s="26"/>
    </row>
    <row r="69" spans="1:12" ht="13.5" customHeight="1" x14ac:dyDescent="0.25">
      <c r="A69" s="69" t="s">
        <v>57</v>
      </c>
      <c r="B69" s="69"/>
      <c r="C69" s="69"/>
      <c r="D69" s="69"/>
      <c r="E69" s="69"/>
      <c r="F69" s="22">
        <f>F58+F18</f>
        <v>4904.2</v>
      </c>
      <c r="G69" s="22">
        <f>G58+G18</f>
        <v>2577.9</v>
      </c>
      <c r="H69" s="22">
        <f t="shared" ref="H69:L69" si="21">H58+H18</f>
        <v>1086</v>
      </c>
      <c r="I69" s="22">
        <f t="shared" si="21"/>
        <v>840</v>
      </c>
      <c r="J69" s="22">
        <f t="shared" si="21"/>
        <v>152.30000000000001</v>
      </c>
      <c r="K69" s="22">
        <f t="shared" si="21"/>
        <v>153</v>
      </c>
      <c r="L69" s="24">
        <f t="shared" si="21"/>
        <v>95</v>
      </c>
    </row>
    <row r="70" spans="1:12" ht="15.75" x14ac:dyDescent="0.25">
      <c r="A70" s="66" t="s">
        <v>25</v>
      </c>
      <c r="B70" s="66"/>
      <c r="C70" s="66"/>
      <c r="D70" s="66"/>
      <c r="E70" s="66"/>
      <c r="F70" s="21">
        <f>F60+F21</f>
        <v>0</v>
      </c>
      <c r="G70" s="21">
        <f t="shared" ref="G70:L70" si="22">G60+G21</f>
        <v>0</v>
      </c>
      <c r="H70" s="21">
        <f t="shared" si="22"/>
        <v>0</v>
      </c>
      <c r="I70" s="21">
        <f t="shared" si="22"/>
        <v>0</v>
      </c>
      <c r="J70" s="21">
        <f t="shared" si="22"/>
        <v>0</v>
      </c>
      <c r="K70" s="21">
        <f t="shared" si="22"/>
        <v>0</v>
      </c>
      <c r="L70" s="25">
        <f t="shared" si="22"/>
        <v>0</v>
      </c>
    </row>
    <row r="71" spans="1:12" ht="15.75" x14ac:dyDescent="0.25">
      <c r="A71" s="66" t="s">
        <v>26</v>
      </c>
      <c r="B71" s="66"/>
      <c r="C71" s="66"/>
      <c r="D71" s="66"/>
      <c r="E71" s="66"/>
      <c r="F71" s="21">
        <f>F59+F20</f>
        <v>0</v>
      </c>
      <c r="G71" s="21">
        <f t="shared" ref="G71:L71" si="23">G59+G20</f>
        <v>0</v>
      </c>
      <c r="H71" s="21">
        <f t="shared" si="23"/>
        <v>0</v>
      </c>
      <c r="I71" s="21">
        <f t="shared" si="23"/>
        <v>0</v>
      </c>
      <c r="J71" s="21">
        <f t="shared" si="23"/>
        <v>0</v>
      </c>
      <c r="K71" s="21">
        <f t="shared" si="23"/>
        <v>0</v>
      </c>
      <c r="L71" s="25">
        <f t="shared" si="23"/>
        <v>0</v>
      </c>
    </row>
    <row r="72" spans="1:12" ht="15.75" x14ac:dyDescent="0.25">
      <c r="A72" s="66" t="s">
        <v>27</v>
      </c>
      <c r="B72" s="66"/>
      <c r="C72" s="66"/>
      <c r="D72" s="66"/>
      <c r="E72" s="66"/>
      <c r="F72" s="21">
        <f>F61+F22</f>
        <v>4904.2000000000007</v>
      </c>
      <c r="G72" s="21">
        <f t="shared" ref="G72:L72" si="24">G61+G22</f>
        <v>2577.9</v>
      </c>
      <c r="H72" s="21">
        <f t="shared" si="24"/>
        <v>1086</v>
      </c>
      <c r="I72" s="21">
        <f t="shared" si="24"/>
        <v>840</v>
      </c>
      <c r="J72" s="21">
        <f t="shared" si="24"/>
        <v>152.30000000000001</v>
      </c>
      <c r="K72" s="21">
        <f t="shared" si="24"/>
        <v>153</v>
      </c>
      <c r="L72" s="25">
        <f t="shared" si="24"/>
        <v>95</v>
      </c>
    </row>
    <row r="73" spans="1:12" ht="15.75" x14ac:dyDescent="0.25">
      <c r="A73" s="66" t="s">
        <v>8</v>
      </c>
      <c r="B73" s="66"/>
      <c r="C73" s="66"/>
      <c r="D73" s="66"/>
      <c r="E73" s="66"/>
      <c r="F73" s="21">
        <f>F62+F23</f>
        <v>0</v>
      </c>
      <c r="G73" s="21">
        <f t="shared" ref="G73:L73" si="25">G62+G23</f>
        <v>0</v>
      </c>
      <c r="H73" s="21">
        <f t="shared" si="25"/>
        <v>0</v>
      </c>
      <c r="I73" s="21">
        <f t="shared" si="25"/>
        <v>0</v>
      </c>
      <c r="J73" s="21">
        <f t="shared" si="25"/>
        <v>0</v>
      </c>
      <c r="K73" s="21">
        <f t="shared" si="25"/>
        <v>0</v>
      </c>
      <c r="L73" s="25">
        <f t="shared" si="25"/>
        <v>0</v>
      </c>
    </row>
    <row r="74" spans="1:12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</row>
    <row r="75" spans="1:12" ht="15.75" x14ac:dyDescent="0.25">
      <c r="A75" s="2"/>
    </row>
  </sheetData>
  <mergeCells count="73">
    <mergeCell ref="A3:L3"/>
    <mergeCell ref="A4:L4"/>
    <mergeCell ref="A5:L5"/>
    <mergeCell ref="A1:L1"/>
    <mergeCell ref="A2:L2"/>
    <mergeCell ref="A14:A17"/>
    <mergeCell ref="C14:D17"/>
    <mergeCell ref="E14:E17"/>
    <mergeCell ref="F14:F17"/>
    <mergeCell ref="A6:L6"/>
    <mergeCell ref="A7:L7"/>
    <mergeCell ref="A8:L8"/>
    <mergeCell ref="E9:E12"/>
    <mergeCell ref="G9:K10"/>
    <mergeCell ref="F9:F12"/>
    <mergeCell ref="A9:A12"/>
    <mergeCell ref="H14:H17"/>
    <mergeCell ref="I14:I17"/>
    <mergeCell ref="J14:J17"/>
    <mergeCell ref="K14:K17"/>
    <mergeCell ref="B9:B12"/>
    <mergeCell ref="C9:D12"/>
    <mergeCell ref="G14:G17"/>
    <mergeCell ref="C13:D13"/>
    <mergeCell ref="I18:I19"/>
    <mergeCell ref="J18:J19"/>
    <mergeCell ref="K18:K19"/>
    <mergeCell ref="E18:E19"/>
    <mergeCell ref="F18:F19"/>
    <mergeCell ref="G18:G19"/>
    <mergeCell ref="H18:H19"/>
    <mergeCell ref="A24:A28"/>
    <mergeCell ref="B24:C28"/>
    <mergeCell ref="D24:D28"/>
    <mergeCell ref="B18:C23"/>
    <mergeCell ref="D18:D23"/>
    <mergeCell ref="A18:A23"/>
    <mergeCell ref="H44:H47"/>
    <mergeCell ref="I44:I47"/>
    <mergeCell ref="J44:J47"/>
    <mergeCell ref="K44:K47"/>
    <mergeCell ref="A52:A56"/>
    <mergeCell ref="B52:C56"/>
    <mergeCell ref="D52:D56"/>
    <mergeCell ref="D44:D51"/>
    <mergeCell ref="E44:E47"/>
    <mergeCell ref="F44:F47"/>
    <mergeCell ref="G44:G47"/>
    <mergeCell ref="A44:A51"/>
    <mergeCell ref="B44:C51"/>
    <mergeCell ref="D58:D62"/>
    <mergeCell ref="B58:C62"/>
    <mergeCell ref="B57:C57"/>
    <mergeCell ref="A58:A62"/>
    <mergeCell ref="A39:A43"/>
    <mergeCell ref="B39:C43"/>
    <mergeCell ref="D39:D43"/>
    <mergeCell ref="A70:E70"/>
    <mergeCell ref="A71:E71"/>
    <mergeCell ref="A72:E72"/>
    <mergeCell ref="A73:E73"/>
    <mergeCell ref="B14:B17"/>
    <mergeCell ref="A63:A67"/>
    <mergeCell ref="B63:C67"/>
    <mergeCell ref="D63:D67"/>
    <mergeCell ref="A68:E68"/>
    <mergeCell ref="A69:E69"/>
    <mergeCell ref="D34:D38"/>
    <mergeCell ref="A29:A33"/>
    <mergeCell ref="B29:C33"/>
    <mergeCell ref="D29:D33"/>
    <mergeCell ref="A34:A38"/>
    <mergeCell ref="B34:C38"/>
  </mergeCells>
  <pageMargins left="0.23622047244094491" right="0.23622047244094491" top="1.3779527559055118" bottom="0.35433070866141736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8"/>
  <sheetViews>
    <sheetView workbookViewId="0">
      <selection activeCell="A2" sqref="A2:L2"/>
    </sheetView>
  </sheetViews>
  <sheetFormatPr defaultRowHeight="15" x14ac:dyDescent="0.25"/>
  <cols>
    <col min="1" max="1" width="7.28515625" customWidth="1"/>
    <col min="2" max="2" width="31.28515625" customWidth="1"/>
    <col min="3" max="3" width="28.28515625" customWidth="1"/>
    <col min="4" max="4" width="14" customWidth="1"/>
    <col min="7" max="7" width="8.28515625" customWidth="1"/>
    <col min="8" max="8" width="8.140625" customWidth="1"/>
    <col min="9" max="9" width="7.85546875" customWidth="1"/>
    <col min="11" max="11" width="9.7109375" customWidth="1"/>
    <col min="12" max="12" width="9.140625" hidden="1" customWidth="1"/>
  </cols>
  <sheetData>
    <row r="1" spans="1:14" x14ac:dyDescent="0.25">
      <c r="A1" s="84" t="s">
        <v>41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</row>
    <row r="2" spans="1:14" x14ac:dyDescent="0.25">
      <c r="A2" s="84" t="s">
        <v>115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</row>
    <row r="3" spans="1:14" x14ac:dyDescent="0.25">
      <c r="A3" s="84" t="s">
        <v>41</v>
      </c>
      <c r="B3" s="84"/>
      <c r="C3" s="84"/>
      <c r="D3" s="84"/>
      <c r="E3" s="84"/>
      <c r="F3" s="84"/>
      <c r="G3" s="84"/>
      <c r="H3" s="84"/>
      <c r="I3" s="84"/>
      <c r="J3" s="84"/>
      <c r="K3" s="84"/>
    </row>
    <row r="4" spans="1:14" x14ac:dyDescent="0.25">
      <c r="A4" s="81" t="s">
        <v>55</v>
      </c>
      <c r="B4" s="81"/>
      <c r="C4" s="81"/>
      <c r="D4" s="81"/>
      <c r="E4" s="81"/>
      <c r="F4" s="81"/>
      <c r="G4" s="81"/>
      <c r="H4" s="81"/>
      <c r="I4" s="81"/>
      <c r="J4" s="81"/>
      <c r="K4" s="81"/>
    </row>
    <row r="5" spans="1:14" x14ac:dyDescent="0.25">
      <c r="A5" s="81" t="s">
        <v>38</v>
      </c>
      <c r="B5" s="81"/>
      <c r="C5" s="81"/>
      <c r="D5" s="81"/>
      <c r="E5" s="81"/>
      <c r="F5" s="81"/>
      <c r="G5" s="81"/>
      <c r="H5" s="81"/>
      <c r="I5" s="81"/>
      <c r="J5" s="81"/>
      <c r="K5" s="81"/>
    </row>
    <row r="6" spans="1:14" x14ac:dyDescent="0.25">
      <c r="A6" s="81" t="s">
        <v>88</v>
      </c>
      <c r="B6" s="81"/>
      <c r="C6" s="81"/>
      <c r="D6" s="81"/>
      <c r="E6" s="81"/>
      <c r="F6" s="81"/>
      <c r="G6" s="81"/>
      <c r="H6" s="81"/>
      <c r="I6" s="81"/>
      <c r="J6" s="81"/>
      <c r="K6" s="81"/>
    </row>
    <row r="7" spans="1:14" x14ac:dyDescent="0.25">
      <c r="A7" s="104" t="s">
        <v>56</v>
      </c>
      <c r="B7" s="104"/>
      <c r="C7" s="104"/>
      <c r="D7" s="104"/>
      <c r="E7" s="104"/>
      <c r="F7" s="104"/>
      <c r="G7" s="104"/>
      <c r="H7" s="104"/>
      <c r="I7" s="104"/>
      <c r="J7" s="104"/>
      <c r="K7" s="104"/>
    </row>
    <row r="8" spans="1:14" x14ac:dyDescent="0.25">
      <c r="A8" s="105" t="s">
        <v>89</v>
      </c>
      <c r="B8" s="105"/>
      <c r="C8" s="105"/>
      <c r="D8" s="105"/>
      <c r="E8" s="105"/>
      <c r="F8" s="104"/>
      <c r="G8" s="104"/>
      <c r="H8" s="104"/>
      <c r="I8" s="104"/>
      <c r="J8" s="104"/>
      <c r="K8" s="104"/>
    </row>
    <row r="9" spans="1:14" ht="58.5" customHeight="1" x14ac:dyDescent="0.25">
      <c r="A9" s="67" t="s">
        <v>30</v>
      </c>
      <c r="B9" s="67" t="s">
        <v>29</v>
      </c>
      <c r="C9" s="67" t="s">
        <v>52</v>
      </c>
      <c r="D9" s="67" t="s">
        <v>0</v>
      </c>
      <c r="E9" s="67" t="s">
        <v>32</v>
      </c>
      <c r="F9" s="87" t="s">
        <v>1</v>
      </c>
      <c r="G9" s="88"/>
      <c r="H9" s="88"/>
      <c r="I9" s="88"/>
      <c r="J9" s="88"/>
      <c r="K9" s="89"/>
      <c r="L9" s="39"/>
      <c r="M9" s="39"/>
      <c r="N9" s="39"/>
    </row>
    <row r="10" spans="1:14" ht="3" hidden="1" customHeight="1" x14ac:dyDescent="0.25">
      <c r="A10" s="67"/>
      <c r="B10" s="67"/>
      <c r="C10" s="67"/>
      <c r="D10" s="67"/>
      <c r="E10" s="67"/>
      <c r="F10" s="90"/>
      <c r="G10" s="91"/>
      <c r="H10" s="91"/>
      <c r="I10" s="91"/>
      <c r="J10" s="91"/>
      <c r="K10" s="92"/>
      <c r="L10" s="39"/>
      <c r="M10" s="39"/>
      <c r="N10" s="39"/>
    </row>
    <row r="11" spans="1:14" hidden="1" x14ac:dyDescent="0.25">
      <c r="A11" s="67"/>
      <c r="B11" s="67"/>
      <c r="C11" s="67"/>
      <c r="D11" s="67"/>
      <c r="E11" s="67"/>
      <c r="F11" s="32"/>
      <c r="G11" s="32"/>
      <c r="H11" s="32"/>
      <c r="I11" s="32"/>
      <c r="J11" s="32"/>
      <c r="K11" s="26"/>
      <c r="L11" s="39"/>
      <c r="M11" s="39"/>
      <c r="N11" s="39"/>
    </row>
    <row r="12" spans="1:14" x14ac:dyDescent="0.25">
      <c r="A12" s="67"/>
      <c r="B12" s="67"/>
      <c r="C12" s="67"/>
      <c r="D12" s="67"/>
      <c r="E12" s="67"/>
      <c r="F12" s="32">
        <v>2018</v>
      </c>
      <c r="G12" s="32">
        <v>2019</v>
      </c>
      <c r="H12" s="32">
        <v>2020</v>
      </c>
      <c r="I12" s="32">
        <v>2021</v>
      </c>
      <c r="J12" s="36">
        <v>2022</v>
      </c>
      <c r="K12" s="41">
        <v>2023</v>
      </c>
      <c r="L12" s="39"/>
      <c r="M12" s="39"/>
      <c r="N12" s="39"/>
    </row>
    <row r="13" spans="1:14" ht="15.75" x14ac:dyDescent="0.25">
      <c r="A13" s="10">
        <v>1</v>
      </c>
      <c r="B13" s="10">
        <v>2</v>
      </c>
      <c r="C13" s="10">
        <v>3</v>
      </c>
      <c r="D13" s="10">
        <v>4</v>
      </c>
      <c r="E13" s="10">
        <v>5</v>
      </c>
      <c r="F13" s="35">
        <v>6</v>
      </c>
      <c r="G13" s="35">
        <v>7</v>
      </c>
      <c r="H13" s="35">
        <v>8</v>
      </c>
      <c r="I13" s="35">
        <v>9</v>
      </c>
      <c r="J13" s="35">
        <v>10</v>
      </c>
      <c r="K13" s="30">
        <v>11</v>
      </c>
      <c r="L13" s="39"/>
      <c r="M13" s="39"/>
      <c r="N13" s="39"/>
    </row>
    <row r="14" spans="1:14" ht="42.75" x14ac:dyDescent="0.25">
      <c r="A14" s="10" t="s">
        <v>2</v>
      </c>
      <c r="B14" s="11" t="s">
        <v>42</v>
      </c>
      <c r="C14" s="10"/>
      <c r="D14" s="9"/>
      <c r="E14" s="10"/>
      <c r="F14" s="35"/>
      <c r="G14" s="35"/>
      <c r="H14" s="35"/>
      <c r="I14" s="35"/>
      <c r="J14" s="35"/>
      <c r="K14" s="26"/>
      <c r="L14" s="39"/>
      <c r="M14" s="39"/>
      <c r="N14" s="39"/>
    </row>
    <row r="15" spans="1:14" ht="12.75" customHeight="1" x14ac:dyDescent="0.25">
      <c r="A15" s="97" t="s">
        <v>3</v>
      </c>
      <c r="B15" s="94" t="s">
        <v>54</v>
      </c>
      <c r="C15" s="67" t="s">
        <v>22</v>
      </c>
      <c r="D15" s="11" t="s">
        <v>4</v>
      </c>
      <c r="E15" s="22">
        <f>E20+E25+E30+E35+E40+E46</f>
        <v>899.69999999999993</v>
      </c>
      <c r="F15" s="33">
        <f>F20+F25+F30+F35+F40+F46</f>
        <v>0</v>
      </c>
      <c r="G15" s="33">
        <f t="shared" ref="G15:K15" si="0">G20+G25+G30+G35+G40+G46</f>
        <v>342.8</v>
      </c>
      <c r="H15" s="33">
        <f t="shared" si="0"/>
        <v>44</v>
      </c>
      <c r="I15" s="33">
        <f t="shared" si="0"/>
        <v>440.9</v>
      </c>
      <c r="J15" s="33">
        <f t="shared" si="0"/>
        <v>44</v>
      </c>
      <c r="K15" s="38">
        <f t="shared" si="0"/>
        <v>28</v>
      </c>
      <c r="L15" s="39"/>
      <c r="M15" s="39"/>
      <c r="N15" s="39"/>
    </row>
    <row r="16" spans="1:14" ht="25.5" customHeight="1" x14ac:dyDescent="0.25">
      <c r="A16" s="97"/>
      <c r="B16" s="95"/>
      <c r="C16" s="67"/>
      <c r="D16" s="8" t="s">
        <v>5</v>
      </c>
      <c r="E16" s="21">
        <f>E21+E26+E31+E36+E41+E47</f>
        <v>0</v>
      </c>
      <c r="F16" s="37">
        <f t="shared" ref="F16:K16" si="1">F21+F26+F31+F36+F41+F47</f>
        <v>0</v>
      </c>
      <c r="G16" s="37">
        <f t="shared" si="1"/>
        <v>0</v>
      </c>
      <c r="H16" s="37">
        <f t="shared" si="1"/>
        <v>0</v>
      </c>
      <c r="I16" s="37">
        <f t="shared" si="1"/>
        <v>0</v>
      </c>
      <c r="J16" s="37">
        <f t="shared" si="1"/>
        <v>0</v>
      </c>
      <c r="K16" s="37">
        <f t="shared" si="1"/>
        <v>0</v>
      </c>
      <c r="L16" s="39"/>
      <c r="M16" s="39"/>
      <c r="N16" s="39"/>
    </row>
    <row r="17" spans="1:14" ht="26.25" customHeight="1" x14ac:dyDescent="0.25">
      <c r="A17" s="97"/>
      <c r="B17" s="95"/>
      <c r="C17" s="67"/>
      <c r="D17" s="8" t="s">
        <v>6</v>
      </c>
      <c r="E17" s="21">
        <f t="shared" ref="E17:K19" si="2">E22+E27+E32+E37+E42+E48</f>
        <v>0</v>
      </c>
      <c r="F17" s="37">
        <f t="shared" si="2"/>
        <v>0</v>
      </c>
      <c r="G17" s="37">
        <f t="shared" si="2"/>
        <v>0</v>
      </c>
      <c r="H17" s="37">
        <f t="shared" si="2"/>
        <v>0</v>
      </c>
      <c r="I17" s="37">
        <f t="shared" si="2"/>
        <v>0</v>
      </c>
      <c r="J17" s="37">
        <f t="shared" si="2"/>
        <v>0</v>
      </c>
      <c r="K17" s="37">
        <f t="shared" si="2"/>
        <v>0</v>
      </c>
      <c r="L17" s="39"/>
      <c r="M17" s="39"/>
      <c r="N17" s="39"/>
    </row>
    <row r="18" spans="1:14" ht="27" customHeight="1" x14ac:dyDescent="0.25">
      <c r="A18" s="97"/>
      <c r="B18" s="95"/>
      <c r="C18" s="67"/>
      <c r="D18" s="8" t="s">
        <v>7</v>
      </c>
      <c r="E18" s="21">
        <f t="shared" si="2"/>
        <v>899.69999999999993</v>
      </c>
      <c r="F18" s="37">
        <f t="shared" si="2"/>
        <v>0</v>
      </c>
      <c r="G18" s="37">
        <f t="shared" si="2"/>
        <v>342.8</v>
      </c>
      <c r="H18" s="37">
        <f t="shared" si="2"/>
        <v>44</v>
      </c>
      <c r="I18" s="37">
        <f t="shared" si="2"/>
        <v>440.9</v>
      </c>
      <c r="J18" s="37">
        <f t="shared" si="2"/>
        <v>44</v>
      </c>
      <c r="K18" s="37">
        <f t="shared" si="2"/>
        <v>28</v>
      </c>
      <c r="L18" s="39"/>
      <c r="M18" s="39"/>
      <c r="N18" s="39"/>
    </row>
    <row r="19" spans="1:14" ht="27" customHeight="1" x14ac:dyDescent="0.25">
      <c r="A19" s="97"/>
      <c r="B19" s="96"/>
      <c r="C19" s="67"/>
      <c r="D19" s="8" t="s">
        <v>8</v>
      </c>
      <c r="E19" s="21">
        <f t="shared" si="2"/>
        <v>0</v>
      </c>
      <c r="F19" s="37">
        <f t="shared" si="2"/>
        <v>0</v>
      </c>
      <c r="G19" s="37">
        <f t="shared" si="2"/>
        <v>0</v>
      </c>
      <c r="H19" s="37">
        <f t="shared" si="2"/>
        <v>0</v>
      </c>
      <c r="I19" s="37">
        <f t="shared" si="2"/>
        <v>0</v>
      </c>
      <c r="J19" s="37">
        <f t="shared" si="2"/>
        <v>0</v>
      </c>
      <c r="K19" s="37">
        <f t="shared" si="2"/>
        <v>0</v>
      </c>
      <c r="L19" s="39"/>
      <c r="M19" s="39"/>
      <c r="N19" s="39"/>
    </row>
    <row r="20" spans="1:14" ht="15.75" customHeight="1" x14ac:dyDescent="0.25">
      <c r="A20" s="97" t="s">
        <v>9</v>
      </c>
      <c r="B20" s="66" t="s">
        <v>43</v>
      </c>
      <c r="C20" s="67" t="s">
        <v>22</v>
      </c>
      <c r="D20" s="8" t="s">
        <v>4</v>
      </c>
      <c r="E20" s="21">
        <f>E21+E22+E23+E24</f>
        <v>118.8</v>
      </c>
      <c r="F20" s="37">
        <f t="shared" ref="F20:K20" si="3">F21+F22+F23+F24</f>
        <v>0</v>
      </c>
      <c r="G20" s="37">
        <f t="shared" si="3"/>
        <v>118.8</v>
      </c>
      <c r="H20" s="37">
        <f t="shared" si="3"/>
        <v>0</v>
      </c>
      <c r="I20" s="37">
        <f t="shared" si="3"/>
        <v>0</v>
      </c>
      <c r="J20" s="37">
        <f t="shared" si="3"/>
        <v>0</v>
      </c>
      <c r="K20" s="37">
        <f t="shared" si="3"/>
        <v>0</v>
      </c>
      <c r="L20" s="39"/>
      <c r="M20" s="39"/>
      <c r="N20" s="39"/>
    </row>
    <row r="21" spans="1:14" ht="26.25" customHeight="1" x14ac:dyDescent="0.25">
      <c r="A21" s="97"/>
      <c r="B21" s="66"/>
      <c r="C21" s="67"/>
      <c r="D21" s="8" t="s">
        <v>5</v>
      </c>
      <c r="E21" s="21">
        <f>SUM(F21:K21)</f>
        <v>0</v>
      </c>
      <c r="F21" s="37">
        <f t="shared" ref="F21:F22" si="4">SUM(G21:K21)</f>
        <v>0</v>
      </c>
      <c r="G21" s="37">
        <f t="shared" ref="G21:G22" si="5">SUM(H21:L21)</f>
        <v>0</v>
      </c>
      <c r="H21" s="37">
        <f t="shared" ref="H21:H22" si="6">SUM(I21:M21)</f>
        <v>0</v>
      </c>
      <c r="I21" s="37">
        <f t="shared" ref="I21:I22" si="7">SUM(J21:N21)</f>
        <v>0</v>
      </c>
      <c r="J21" s="37">
        <f t="shared" ref="J21:J22" si="8">SUM(K21:O21)</f>
        <v>0</v>
      </c>
      <c r="K21" s="37">
        <f t="shared" ref="K21:K22" si="9">SUM(L21:P21)</f>
        <v>0</v>
      </c>
      <c r="L21" s="39"/>
      <c r="M21" s="39"/>
      <c r="N21" s="39"/>
    </row>
    <row r="22" spans="1:14" ht="27" customHeight="1" x14ac:dyDescent="0.25">
      <c r="A22" s="97"/>
      <c r="B22" s="66"/>
      <c r="C22" s="67"/>
      <c r="D22" s="8" t="s">
        <v>6</v>
      </c>
      <c r="E22" s="21">
        <f>SUM(F22:K22)</f>
        <v>0</v>
      </c>
      <c r="F22" s="37">
        <f t="shared" si="4"/>
        <v>0</v>
      </c>
      <c r="G22" s="37">
        <f t="shared" si="5"/>
        <v>0</v>
      </c>
      <c r="H22" s="37">
        <f t="shared" si="6"/>
        <v>0</v>
      </c>
      <c r="I22" s="37">
        <f t="shared" si="7"/>
        <v>0</v>
      </c>
      <c r="J22" s="37">
        <f t="shared" si="8"/>
        <v>0</v>
      </c>
      <c r="K22" s="37">
        <f t="shared" si="9"/>
        <v>0</v>
      </c>
      <c r="L22" s="39"/>
      <c r="M22" s="39"/>
      <c r="N22" s="39"/>
    </row>
    <row r="23" spans="1:14" ht="27" customHeight="1" x14ac:dyDescent="0.25">
      <c r="A23" s="97"/>
      <c r="B23" s="66"/>
      <c r="C23" s="67"/>
      <c r="D23" s="8" t="s">
        <v>7</v>
      </c>
      <c r="E23" s="21">
        <f>SUM(F23:K23)</f>
        <v>118.8</v>
      </c>
      <c r="F23" s="34">
        <v>0</v>
      </c>
      <c r="G23" s="34">
        <f>100+50-81.2+50</f>
        <v>118.8</v>
      </c>
      <c r="H23" s="34">
        <v>0</v>
      </c>
      <c r="I23" s="34">
        <v>0</v>
      </c>
      <c r="J23" s="34">
        <v>0</v>
      </c>
      <c r="K23" s="29">
        <v>0</v>
      </c>
      <c r="L23" s="39"/>
      <c r="M23" s="39"/>
      <c r="N23" s="39"/>
    </row>
    <row r="24" spans="1:14" ht="27" customHeight="1" x14ac:dyDescent="0.25">
      <c r="A24" s="97"/>
      <c r="B24" s="66"/>
      <c r="C24" s="67"/>
      <c r="D24" s="8" t="s">
        <v>8</v>
      </c>
      <c r="E24" s="21">
        <f>SUM(F24:K24)</f>
        <v>0</v>
      </c>
      <c r="F24" s="34">
        <v>0</v>
      </c>
      <c r="G24" s="34">
        <v>0</v>
      </c>
      <c r="H24" s="34">
        <v>0</v>
      </c>
      <c r="I24" s="34">
        <v>0</v>
      </c>
      <c r="J24" s="34">
        <v>0</v>
      </c>
      <c r="K24" s="29">
        <v>0</v>
      </c>
      <c r="L24" s="39"/>
      <c r="M24" s="39"/>
      <c r="N24" s="39"/>
    </row>
    <row r="25" spans="1:14" ht="13.5" customHeight="1" x14ac:dyDescent="0.25">
      <c r="A25" s="97" t="s">
        <v>12</v>
      </c>
      <c r="B25" s="66" t="s">
        <v>44</v>
      </c>
      <c r="C25" s="67" t="s">
        <v>22</v>
      </c>
      <c r="D25" s="8" t="s">
        <v>4</v>
      </c>
      <c r="E25" s="21">
        <f>SUM(E26:E29)</f>
        <v>0</v>
      </c>
      <c r="F25" s="34">
        <v>0</v>
      </c>
      <c r="G25" s="34">
        <v>0</v>
      </c>
      <c r="H25" s="34">
        <v>0</v>
      </c>
      <c r="I25" s="34">
        <v>0</v>
      </c>
      <c r="J25" s="34">
        <v>0</v>
      </c>
      <c r="K25" s="37">
        <v>0</v>
      </c>
      <c r="L25" s="39"/>
      <c r="M25" s="39"/>
      <c r="N25" s="39"/>
    </row>
    <row r="26" spans="1:14" ht="25.5" customHeight="1" x14ac:dyDescent="0.25">
      <c r="A26" s="97"/>
      <c r="B26" s="66"/>
      <c r="C26" s="67"/>
      <c r="D26" s="8" t="s">
        <v>5</v>
      </c>
      <c r="E26" s="21">
        <f>SUM(F26:K26)</f>
        <v>0</v>
      </c>
      <c r="F26" s="34">
        <v>0</v>
      </c>
      <c r="G26" s="34">
        <v>0</v>
      </c>
      <c r="H26" s="34">
        <v>0</v>
      </c>
      <c r="I26" s="34">
        <v>0</v>
      </c>
      <c r="J26" s="34">
        <v>0</v>
      </c>
      <c r="K26" s="29">
        <v>0</v>
      </c>
      <c r="L26" s="39"/>
      <c r="M26" s="39"/>
      <c r="N26" s="39"/>
    </row>
    <row r="27" spans="1:14" ht="26.25" customHeight="1" x14ac:dyDescent="0.25">
      <c r="A27" s="97"/>
      <c r="B27" s="66"/>
      <c r="C27" s="67"/>
      <c r="D27" s="8" t="s">
        <v>6</v>
      </c>
      <c r="E27" s="21">
        <f>SUM(F27:K27)</f>
        <v>0</v>
      </c>
      <c r="F27" s="34">
        <v>0</v>
      </c>
      <c r="G27" s="34">
        <v>0</v>
      </c>
      <c r="H27" s="34">
        <v>0</v>
      </c>
      <c r="I27" s="34">
        <v>0</v>
      </c>
      <c r="J27" s="34">
        <v>0</v>
      </c>
      <c r="K27" s="29">
        <v>0</v>
      </c>
      <c r="L27" s="39"/>
      <c r="M27" s="39"/>
      <c r="N27" s="39"/>
    </row>
    <row r="28" spans="1:14" ht="27.75" customHeight="1" x14ac:dyDescent="0.25">
      <c r="A28" s="97"/>
      <c r="B28" s="66"/>
      <c r="C28" s="67"/>
      <c r="D28" s="8" t="s">
        <v>7</v>
      </c>
      <c r="E28" s="21">
        <f>SUM(F28:K28)</f>
        <v>0</v>
      </c>
      <c r="F28" s="34">
        <v>0</v>
      </c>
      <c r="G28" s="34">
        <v>0</v>
      </c>
      <c r="H28" s="34">
        <v>0</v>
      </c>
      <c r="I28" s="34">
        <v>0</v>
      </c>
      <c r="J28" s="34">
        <v>0</v>
      </c>
      <c r="K28" s="29">
        <v>0</v>
      </c>
      <c r="L28" s="39"/>
      <c r="M28" s="39"/>
      <c r="N28" s="39"/>
    </row>
    <row r="29" spans="1:14" ht="27" customHeight="1" x14ac:dyDescent="0.25">
      <c r="A29" s="97"/>
      <c r="B29" s="66"/>
      <c r="C29" s="67"/>
      <c r="D29" s="8" t="s">
        <v>8</v>
      </c>
      <c r="E29" s="21">
        <f>SUM(F29:K29)</f>
        <v>0</v>
      </c>
      <c r="F29" s="34">
        <v>0</v>
      </c>
      <c r="G29" s="34">
        <v>0</v>
      </c>
      <c r="H29" s="34">
        <v>0</v>
      </c>
      <c r="I29" s="34">
        <v>0</v>
      </c>
      <c r="J29" s="34">
        <v>0</v>
      </c>
      <c r="K29" s="29">
        <v>0</v>
      </c>
      <c r="L29" s="39"/>
      <c r="M29" s="39"/>
      <c r="N29" s="39"/>
    </row>
    <row r="30" spans="1:14" ht="14.25" customHeight="1" x14ac:dyDescent="0.25">
      <c r="A30" s="97" t="s">
        <v>14</v>
      </c>
      <c r="B30" s="66" t="s">
        <v>45</v>
      </c>
      <c r="C30" s="67" t="s">
        <v>22</v>
      </c>
      <c r="D30" s="8" t="s">
        <v>4</v>
      </c>
      <c r="E30" s="21">
        <f>SUM(E31:E34)</f>
        <v>0</v>
      </c>
      <c r="F30" s="37">
        <f t="shared" ref="F30:K30" si="10">SUM(F31:F34)</f>
        <v>0</v>
      </c>
      <c r="G30" s="37">
        <f t="shared" si="10"/>
        <v>0</v>
      </c>
      <c r="H30" s="37">
        <f t="shared" si="10"/>
        <v>0</v>
      </c>
      <c r="I30" s="37">
        <f t="shared" si="10"/>
        <v>0</v>
      </c>
      <c r="J30" s="37">
        <f t="shared" si="10"/>
        <v>0</v>
      </c>
      <c r="K30" s="37">
        <f t="shared" si="10"/>
        <v>0</v>
      </c>
      <c r="L30" s="39"/>
      <c r="M30" s="39"/>
      <c r="N30" s="39"/>
    </row>
    <row r="31" spans="1:14" ht="27" customHeight="1" x14ac:dyDescent="0.25">
      <c r="A31" s="97"/>
      <c r="B31" s="66"/>
      <c r="C31" s="67"/>
      <c r="D31" s="8" t="s">
        <v>16</v>
      </c>
      <c r="E31" s="21">
        <f>SUM(F31:K31)</f>
        <v>0</v>
      </c>
      <c r="F31" s="37">
        <f t="shared" ref="F31" si="11">SUM(G31:K31)</f>
        <v>0</v>
      </c>
      <c r="G31" s="37">
        <f t="shared" ref="G31" si="12">SUM(H31:L31)</f>
        <v>0</v>
      </c>
      <c r="H31" s="37">
        <f t="shared" ref="H31" si="13">SUM(I31:M31)</f>
        <v>0</v>
      </c>
      <c r="I31" s="37">
        <f t="shared" ref="I31" si="14">SUM(J31:N31)</f>
        <v>0</v>
      </c>
      <c r="J31" s="37">
        <f t="shared" ref="J31" si="15">SUM(K31:O31)</f>
        <v>0</v>
      </c>
      <c r="K31" s="29">
        <v>0</v>
      </c>
      <c r="L31" s="39"/>
      <c r="M31" s="39"/>
      <c r="N31" s="39"/>
    </row>
    <row r="32" spans="1:14" ht="25.5" customHeight="1" x14ac:dyDescent="0.25">
      <c r="A32" s="97"/>
      <c r="B32" s="66"/>
      <c r="C32" s="67"/>
      <c r="D32" s="8" t="s">
        <v>6</v>
      </c>
      <c r="E32" s="21">
        <f>SUM(F32:K32)</f>
        <v>0</v>
      </c>
      <c r="F32" s="34">
        <v>0</v>
      </c>
      <c r="G32" s="34">
        <v>0</v>
      </c>
      <c r="H32" s="34">
        <v>0</v>
      </c>
      <c r="I32" s="34">
        <v>0</v>
      </c>
      <c r="J32" s="34">
        <v>0</v>
      </c>
      <c r="K32" s="29">
        <v>0</v>
      </c>
      <c r="L32" s="39"/>
      <c r="M32" s="39"/>
      <c r="N32" s="39"/>
    </row>
    <row r="33" spans="1:14" ht="28.5" customHeight="1" x14ac:dyDescent="0.25">
      <c r="A33" s="97"/>
      <c r="B33" s="66"/>
      <c r="C33" s="67"/>
      <c r="D33" s="8" t="s">
        <v>7</v>
      </c>
      <c r="E33" s="21">
        <f>SUM(F33:K33)</f>
        <v>0</v>
      </c>
      <c r="F33" s="34">
        <v>0</v>
      </c>
      <c r="G33" s="34">
        <v>0</v>
      </c>
      <c r="H33" s="34">
        <v>0</v>
      </c>
      <c r="I33" s="34">
        <v>0</v>
      </c>
      <c r="J33" s="34">
        <v>0</v>
      </c>
      <c r="K33" s="29">
        <v>0</v>
      </c>
      <c r="L33" s="39"/>
      <c r="M33" s="39"/>
      <c r="N33" s="39"/>
    </row>
    <row r="34" spans="1:14" ht="27" customHeight="1" x14ac:dyDescent="0.25">
      <c r="A34" s="97"/>
      <c r="B34" s="66"/>
      <c r="C34" s="67"/>
      <c r="D34" s="8" t="s">
        <v>8</v>
      </c>
      <c r="E34" s="21">
        <f>SUM(F34:K34)</f>
        <v>0</v>
      </c>
      <c r="F34" s="34">
        <v>0</v>
      </c>
      <c r="G34" s="34">
        <v>0</v>
      </c>
      <c r="H34" s="34">
        <v>0</v>
      </c>
      <c r="I34" s="34">
        <v>0</v>
      </c>
      <c r="J34" s="34">
        <v>0</v>
      </c>
      <c r="K34" s="29">
        <v>0</v>
      </c>
      <c r="L34" s="39"/>
      <c r="M34" s="39"/>
      <c r="N34" s="39"/>
    </row>
    <row r="35" spans="1:14" ht="16.5" customHeight="1" x14ac:dyDescent="0.25">
      <c r="A35" s="99" t="s">
        <v>33</v>
      </c>
      <c r="B35" s="66" t="s">
        <v>46</v>
      </c>
      <c r="C35" s="67" t="s">
        <v>22</v>
      </c>
      <c r="D35" s="8" t="s">
        <v>4</v>
      </c>
      <c r="E35" s="21">
        <f>SUM(E36:E39)</f>
        <v>512.9</v>
      </c>
      <c r="F35" s="37">
        <f t="shared" ref="F35:K35" si="16">SUM(F36:F39)</f>
        <v>0</v>
      </c>
      <c r="G35" s="37">
        <f t="shared" si="16"/>
        <v>0</v>
      </c>
      <c r="H35" s="37">
        <f t="shared" si="16"/>
        <v>0</v>
      </c>
      <c r="I35" s="37">
        <f t="shared" si="16"/>
        <v>440.9</v>
      </c>
      <c r="J35" s="37">
        <f t="shared" si="16"/>
        <v>44</v>
      </c>
      <c r="K35" s="37">
        <f t="shared" si="16"/>
        <v>28</v>
      </c>
      <c r="L35" s="39"/>
      <c r="M35" s="39"/>
      <c r="N35" s="39"/>
    </row>
    <row r="36" spans="1:14" ht="27.75" customHeight="1" x14ac:dyDescent="0.25">
      <c r="A36" s="99"/>
      <c r="B36" s="66"/>
      <c r="C36" s="67"/>
      <c r="D36" s="8" t="s">
        <v>5</v>
      </c>
      <c r="E36" s="21">
        <f>SUM(F36:K36)</f>
        <v>0</v>
      </c>
      <c r="F36" s="34">
        <v>0</v>
      </c>
      <c r="G36" s="34">
        <v>0</v>
      </c>
      <c r="H36" s="34">
        <v>0</v>
      </c>
      <c r="I36" s="34">
        <v>0</v>
      </c>
      <c r="J36" s="34">
        <v>0</v>
      </c>
      <c r="K36" s="29">
        <v>0</v>
      </c>
      <c r="L36" s="39"/>
      <c r="M36" s="39"/>
      <c r="N36" s="39"/>
    </row>
    <row r="37" spans="1:14" ht="27" customHeight="1" x14ac:dyDescent="0.25">
      <c r="A37" s="99"/>
      <c r="B37" s="66"/>
      <c r="C37" s="67"/>
      <c r="D37" s="8" t="s">
        <v>6</v>
      </c>
      <c r="E37" s="21">
        <f>SUM(F37:K37)</f>
        <v>0</v>
      </c>
      <c r="F37" s="34">
        <v>0</v>
      </c>
      <c r="G37" s="34">
        <v>0</v>
      </c>
      <c r="H37" s="34">
        <v>0</v>
      </c>
      <c r="I37" s="34">
        <v>0</v>
      </c>
      <c r="J37" s="34">
        <v>0</v>
      </c>
      <c r="K37" s="29">
        <v>0</v>
      </c>
      <c r="L37" s="39"/>
      <c r="M37" s="39"/>
      <c r="N37" s="39"/>
    </row>
    <row r="38" spans="1:14" ht="25.5" customHeight="1" x14ac:dyDescent="0.25">
      <c r="A38" s="99"/>
      <c r="B38" s="66"/>
      <c r="C38" s="67"/>
      <c r="D38" s="8" t="s">
        <v>7</v>
      </c>
      <c r="E38" s="21">
        <f>SUM(F38:K38)</f>
        <v>512.9</v>
      </c>
      <c r="F38" s="34">
        <v>0</v>
      </c>
      <c r="G38" s="34">
        <v>0</v>
      </c>
      <c r="H38" s="34">
        <v>0</v>
      </c>
      <c r="I38" s="34">
        <v>440.9</v>
      </c>
      <c r="J38" s="34">
        <v>44</v>
      </c>
      <c r="K38" s="29">
        <v>28</v>
      </c>
      <c r="L38" s="39"/>
      <c r="M38" s="39"/>
      <c r="N38" s="39"/>
    </row>
    <row r="39" spans="1:14" ht="26.25" customHeight="1" x14ac:dyDescent="0.25">
      <c r="A39" s="99"/>
      <c r="B39" s="66"/>
      <c r="C39" s="67"/>
      <c r="D39" s="8" t="s">
        <v>8</v>
      </c>
      <c r="E39" s="21">
        <f>SUM(F39:K39)</f>
        <v>0</v>
      </c>
      <c r="F39" s="34">
        <v>0</v>
      </c>
      <c r="G39" s="34">
        <v>0</v>
      </c>
      <c r="H39" s="34">
        <v>0</v>
      </c>
      <c r="I39" s="34">
        <v>0</v>
      </c>
      <c r="J39" s="34">
        <v>0</v>
      </c>
      <c r="K39" s="29">
        <v>0</v>
      </c>
      <c r="L39" s="39"/>
      <c r="M39" s="39"/>
      <c r="N39" s="39"/>
    </row>
    <row r="40" spans="1:14" ht="17.25" customHeight="1" x14ac:dyDescent="0.25">
      <c r="A40" s="97" t="s">
        <v>18</v>
      </c>
      <c r="B40" s="66" t="s">
        <v>47</v>
      </c>
      <c r="C40" s="67" t="s">
        <v>22</v>
      </c>
      <c r="D40" s="8" t="s">
        <v>4</v>
      </c>
      <c r="E40" s="21">
        <f>SUM(E41:E45)</f>
        <v>168</v>
      </c>
      <c r="F40" s="34">
        <f>F41+F42+F43+F44</f>
        <v>0</v>
      </c>
      <c r="G40" s="34">
        <f t="shared" ref="G40:K40" si="17">G41+G42+G43+G44</f>
        <v>124</v>
      </c>
      <c r="H40" s="34">
        <f t="shared" si="17"/>
        <v>44</v>
      </c>
      <c r="I40" s="34">
        <f t="shared" si="17"/>
        <v>0</v>
      </c>
      <c r="J40" s="34">
        <f t="shared" si="17"/>
        <v>0</v>
      </c>
      <c r="K40" s="37">
        <f t="shared" si="17"/>
        <v>0</v>
      </c>
      <c r="L40" s="39"/>
      <c r="M40" s="39"/>
      <c r="N40" s="39"/>
    </row>
    <row r="41" spans="1:14" ht="26.25" customHeight="1" x14ac:dyDescent="0.25">
      <c r="A41" s="97"/>
      <c r="B41" s="66"/>
      <c r="C41" s="67"/>
      <c r="D41" s="8" t="s">
        <v>5</v>
      </c>
      <c r="E41" s="21">
        <f>SUM(F41:K41)</f>
        <v>0</v>
      </c>
      <c r="F41" s="34">
        <v>0</v>
      </c>
      <c r="G41" s="34">
        <v>0</v>
      </c>
      <c r="H41" s="34">
        <v>0</v>
      </c>
      <c r="I41" s="34">
        <v>0</v>
      </c>
      <c r="J41" s="34">
        <v>0</v>
      </c>
      <c r="K41" s="29">
        <v>0</v>
      </c>
      <c r="L41" s="39"/>
      <c r="M41" s="39"/>
      <c r="N41" s="39"/>
    </row>
    <row r="42" spans="1:14" ht="35.25" customHeight="1" x14ac:dyDescent="0.25">
      <c r="A42" s="97"/>
      <c r="B42" s="66"/>
      <c r="C42" s="67"/>
      <c r="D42" s="8" t="s">
        <v>6</v>
      </c>
      <c r="E42" s="21">
        <f>SUM(F42:K42)</f>
        <v>0</v>
      </c>
      <c r="F42" s="34">
        <v>0</v>
      </c>
      <c r="G42" s="34">
        <v>0</v>
      </c>
      <c r="H42" s="34">
        <v>0</v>
      </c>
      <c r="I42" s="34">
        <v>0</v>
      </c>
      <c r="J42" s="34">
        <v>0</v>
      </c>
      <c r="K42" s="29">
        <v>0</v>
      </c>
      <c r="L42" s="39"/>
      <c r="M42" s="39"/>
      <c r="N42" s="39"/>
    </row>
    <row r="43" spans="1:14" ht="25.5" customHeight="1" x14ac:dyDescent="0.25">
      <c r="A43" s="97"/>
      <c r="B43" s="66"/>
      <c r="C43" s="67"/>
      <c r="D43" s="8" t="s">
        <v>7</v>
      </c>
      <c r="E43" s="21">
        <f>SUM(F43:K43)</f>
        <v>168</v>
      </c>
      <c r="F43" s="34">
        <v>0</v>
      </c>
      <c r="G43" s="34">
        <f>300-176</f>
        <v>124</v>
      </c>
      <c r="H43" s="34">
        <f>117-73</f>
        <v>44</v>
      </c>
      <c r="I43" s="34">
        <v>0</v>
      </c>
      <c r="J43" s="34">
        <v>0</v>
      </c>
      <c r="K43" s="29">
        <v>0</v>
      </c>
      <c r="L43" s="39"/>
      <c r="M43" s="39"/>
      <c r="N43" s="39"/>
    </row>
    <row r="44" spans="1:14" ht="14.25" customHeight="1" x14ac:dyDescent="0.25">
      <c r="A44" s="97"/>
      <c r="B44" s="66"/>
      <c r="C44" s="67"/>
      <c r="D44" s="66" t="s">
        <v>8</v>
      </c>
      <c r="E44" s="102">
        <f>SUM(F44:K45)</f>
        <v>0</v>
      </c>
      <c r="F44" s="78">
        <v>0</v>
      </c>
      <c r="G44" s="78">
        <v>0</v>
      </c>
      <c r="H44" s="78">
        <v>0</v>
      </c>
      <c r="I44" s="78">
        <v>0</v>
      </c>
      <c r="J44" s="78">
        <v>0</v>
      </c>
      <c r="K44" s="85">
        <v>0</v>
      </c>
      <c r="L44" s="39"/>
      <c r="M44" s="39"/>
      <c r="N44" s="39"/>
    </row>
    <row r="45" spans="1:14" ht="14.25" customHeight="1" x14ac:dyDescent="0.25">
      <c r="A45" s="97"/>
      <c r="B45" s="66"/>
      <c r="C45" s="67"/>
      <c r="D45" s="66"/>
      <c r="E45" s="103"/>
      <c r="F45" s="78"/>
      <c r="G45" s="78"/>
      <c r="H45" s="78"/>
      <c r="I45" s="78"/>
      <c r="J45" s="78"/>
      <c r="K45" s="86"/>
      <c r="L45" s="39"/>
      <c r="M45" s="39"/>
      <c r="N45" s="39"/>
    </row>
    <row r="46" spans="1:14" ht="16.5" customHeight="1" x14ac:dyDescent="0.25">
      <c r="A46" s="100" t="s">
        <v>35</v>
      </c>
      <c r="B46" s="66" t="s">
        <v>48</v>
      </c>
      <c r="C46" s="67" t="s">
        <v>22</v>
      </c>
      <c r="D46" s="8" t="s">
        <v>4</v>
      </c>
      <c r="E46" s="23">
        <f>E47+E48+E49+E50</f>
        <v>100</v>
      </c>
      <c r="F46" s="34">
        <f t="shared" ref="F46:G46" si="18">F47+F48+F49+F50</f>
        <v>0</v>
      </c>
      <c r="G46" s="34">
        <f t="shared" si="18"/>
        <v>100</v>
      </c>
      <c r="H46" s="34">
        <f>H47+H48+H49+H50</f>
        <v>0</v>
      </c>
      <c r="I46" s="34">
        <f t="shared" ref="I46:K46" si="19">I47+I48+I49+I50</f>
        <v>0</v>
      </c>
      <c r="J46" s="34">
        <f t="shared" si="19"/>
        <v>0</v>
      </c>
      <c r="K46" s="37">
        <f t="shared" si="19"/>
        <v>0</v>
      </c>
      <c r="L46" s="39"/>
      <c r="M46" s="39"/>
      <c r="N46" s="39"/>
    </row>
    <row r="47" spans="1:14" ht="26.25" customHeight="1" x14ac:dyDescent="0.25">
      <c r="A47" s="100"/>
      <c r="B47" s="66"/>
      <c r="C47" s="67"/>
      <c r="D47" s="8" t="s">
        <v>5</v>
      </c>
      <c r="E47" s="21">
        <f>SUM(F47:K47)</f>
        <v>0</v>
      </c>
      <c r="F47" s="34">
        <v>0</v>
      </c>
      <c r="G47" s="34">
        <v>0</v>
      </c>
      <c r="H47" s="34">
        <v>0</v>
      </c>
      <c r="I47" s="34">
        <v>0</v>
      </c>
      <c r="J47" s="34">
        <v>0</v>
      </c>
      <c r="K47" s="29">
        <v>0</v>
      </c>
      <c r="L47" s="39"/>
      <c r="M47" s="39"/>
      <c r="N47" s="39"/>
    </row>
    <row r="48" spans="1:14" ht="26.25" customHeight="1" x14ac:dyDescent="0.25">
      <c r="A48" s="100"/>
      <c r="B48" s="66"/>
      <c r="C48" s="67"/>
      <c r="D48" s="8" t="s">
        <v>6</v>
      </c>
      <c r="E48" s="21">
        <f>SUM(F48:K48)</f>
        <v>0</v>
      </c>
      <c r="F48" s="34">
        <v>0</v>
      </c>
      <c r="G48" s="34">
        <v>0</v>
      </c>
      <c r="H48" s="34">
        <v>0</v>
      </c>
      <c r="I48" s="34">
        <v>0</v>
      </c>
      <c r="J48" s="34">
        <v>0</v>
      </c>
      <c r="K48" s="29">
        <v>0</v>
      </c>
      <c r="L48" s="39"/>
      <c r="M48" s="39"/>
      <c r="N48" s="39"/>
    </row>
    <row r="49" spans="1:14" ht="26.25" customHeight="1" x14ac:dyDescent="0.25">
      <c r="A49" s="100"/>
      <c r="B49" s="66"/>
      <c r="C49" s="67"/>
      <c r="D49" s="8" t="s">
        <v>7</v>
      </c>
      <c r="E49" s="21">
        <f>SUM(F49:K49)</f>
        <v>100</v>
      </c>
      <c r="F49" s="34">
        <v>0</v>
      </c>
      <c r="G49" s="34">
        <f>300-200</f>
        <v>100</v>
      </c>
      <c r="H49" s="34">
        <v>0</v>
      </c>
      <c r="I49" s="34">
        <v>0</v>
      </c>
      <c r="J49" s="34">
        <v>0</v>
      </c>
      <c r="K49" s="29">
        <v>0</v>
      </c>
      <c r="L49" s="39"/>
      <c r="M49" s="39"/>
      <c r="N49" s="39"/>
    </row>
    <row r="50" spans="1:14" ht="25.5" customHeight="1" x14ac:dyDescent="0.25">
      <c r="A50" s="100"/>
      <c r="B50" s="66"/>
      <c r="C50" s="67"/>
      <c r="D50" s="8" t="s">
        <v>8</v>
      </c>
      <c r="E50" s="21">
        <f>SUM(F50:K50)</f>
        <v>0</v>
      </c>
      <c r="F50" s="34">
        <v>0</v>
      </c>
      <c r="G50" s="34">
        <v>0</v>
      </c>
      <c r="H50" s="34">
        <v>0</v>
      </c>
      <c r="I50" s="34">
        <v>0</v>
      </c>
      <c r="J50" s="34">
        <v>0</v>
      </c>
      <c r="K50" s="29">
        <v>0</v>
      </c>
      <c r="L50" s="39"/>
      <c r="M50" s="39"/>
      <c r="N50" s="39"/>
    </row>
    <row r="51" spans="1:14" ht="42.75" x14ac:dyDescent="0.25">
      <c r="A51" s="10" t="s">
        <v>49</v>
      </c>
      <c r="B51" s="11" t="s">
        <v>50</v>
      </c>
      <c r="C51" s="9"/>
      <c r="D51" s="8"/>
      <c r="E51" s="21"/>
      <c r="F51" s="34"/>
      <c r="G51" s="34"/>
      <c r="H51" s="34"/>
      <c r="I51" s="34"/>
      <c r="J51" s="34"/>
      <c r="K51" s="29"/>
      <c r="L51" s="39"/>
      <c r="M51" s="39"/>
      <c r="N51" s="39"/>
    </row>
    <row r="52" spans="1:14" ht="15.75" customHeight="1" x14ac:dyDescent="0.25">
      <c r="A52" s="101" t="s">
        <v>21</v>
      </c>
      <c r="B52" s="66" t="s">
        <v>53</v>
      </c>
      <c r="C52" s="67" t="s">
        <v>11</v>
      </c>
      <c r="D52" s="8" t="s">
        <v>4</v>
      </c>
      <c r="E52" s="22">
        <f>E57</f>
        <v>26</v>
      </c>
      <c r="F52" s="33">
        <f t="shared" ref="F52:K52" si="20">F57</f>
        <v>7</v>
      </c>
      <c r="G52" s="33">
        <f t="shared" si="20"/>
        <v>0</v>
      </c>
      <c r="H52" s="33">
        <f t="shared" si="20"/>
        <v>10</v>
      </c>
      <c r="I52" s="33">
        <f t="shared" si="20"/>
        <v>4</v>
      </c>
      <c r="J52" s="33">
        <f t="shared" si="20"/>
        <v>3</v>
      </c>
      <c r="K52" s="38">
        <f t="shared" si="20"/>
        <v>2</v>
      </c>
      <c r="L52" s="39"/>
      <c r="M52" s="39"/>
      <c r="N52" s="39"/>
    </row>
    <row r="53" spans="1:14" ht="26.25" customHeight="1" x14ac:dyDescent="0.25">
      <c r="A53" s="101"/>
      <c r="B53" s="66"/>
      <c r="C53" s="67"/>
      <c r="D53" s="8" t="s">
        <v>5</v>
      </c>
      <c r="E53" s="21">
        <f>E58</f>
        <v>0</v>
      </c>
      <c r="F53" s="34">
        <f t="shared" ref="F53:K53" si="21">F58</f>
        <v>0</v>
      </c>
      <c r="G53" s="34">
        <f t="shared" si="21"/>
        <v>0</v>
      </c>
      <c r="H53" s="34">
        <f t="shared" si="21"/>
        <v>0</v>
      </c>
      <c r="I53" s="34">
        <f t="shared" si="21"/>
        <v>0</v>
      </c>
      <c r="J53" s="37">
        <f t="shared" si="21"/>
        <v>0</v>
      </c>
      <c r="K53" s="37">
        <f t="shared" si="21"/>
        <v>0</v>
      </c>
      <c r="L53" s="39"/>
      <c r="M53" s="39"/>
      <c r="N53" s="39"/>
    </row>
    <row r="54" spans="1:14" ht="27" customHeight="1" x14ac:dyDescent="0.25">
      <c r="A54" s="101"/>
      <c r="B54" s="66"/>
      <c r="C54" s="67"/>
      <c r="D54" s="8" t="s">
        <v>6</v>
      </c>
      <c r="E54" s="21">
        <f>E59</f>
        <v>0</v>
      </c>
      <c r="F54" s="34">
        <f t="shared" ref="F54:K54" si="22">F59</f>
        <v>0</v>
      </c>
      <c r="G54" s="34">
        <f t="shared" si="22"/>
        <v>0</v>
      </c>
      <c r="H54" s="34">
        <f t="shared" si="22"/>
        <v>0</v>
      </c>
      <c r="I54" s="34">
        <f t="shared" si="22"/>
        <v>0</v>
      </c>
      <c r="J54" s="37">
        <f t="shared" si="22"/>
        <v>0</v>
      </c>
      <c r="K54" s="37">
        <f t="shared" si="22"/>
        <v>0</v>
      </c>
      <c r="L54" s="39"/>
      <c r="M54" s="39"/>
      <c r="N54" s="39"/>
    </row>
    <row r="55" spans="1:14" ht="27" customHeight="1" x14ac:dyDescent="0.25">
      <c r="A55" s="101"/>
      <c r="B55" s="66"/>
      <c r="C55" s="67"/>
      <c r="D55" s="8" t="s">
        <v>7</v>
      </c>
      <c r="E55" s="21">
        <f>E60</f>
        <v>26</v>
      </c>
      <c r="F55" s="59">
        <f t="shared" ref="F55:K55" si="23">F60</f>
        <v>7</v>
      </c>
      <c r="G55" s="59">
        <f t="shared" si="23"/>
        <v>0</v>
      </c>
      <c r="H55" s="59">
        <f t="shared" si="23"/>
        <v>10</v>
      </c>
      <c r="I55" s="59">
        <f t="shared" si="23"/>
        <v>4</v>
      </c>
      <c r="J55" s="59">
        <f t="shared" si="23"/>
        <v>3</v>
      </c>
      <c r="K55" s="59">
        <f t="shared" si="23"/>
        <v>2</v>
      </c>
      <c r="L55" s="39"/>
      <c r="M55" s="39"/>
      <c r="N55" s="39"/>
    </row>
    <row r="56" spans="1:14" ht="25.5" customHeight="1" x14ac:dyDescent="0.25">
      <c r="A56" s="101"/>
      <c r="B56" s="66"/>
      <c r="C56" s="67"/>
      <c r="D56" s="8" t="s">
        <v>8</v>
      </c>
      <c r="E56" s="21">
        <f>E61</f>
        <v>0</v>
      </c>
      <c r="F56" s="34">
        <f t="shared" ref="F56:K56" si="24">F61</f>
        <v>0</v>
      </c>
      <c r="G56" s="34">
        <f t="shared" si="24"/>
        <v>0</v>
      </c>
      <c r="H56" s="34">
        <f t="shared" si="24"/>
        <v>0</v>
      </c>
      <c r="I56" s="34">
        <f t="shared" si="24"/>
        <v>0</v>
      </c>
      <c r="J56" s="37">
        <f t="shared" si="24"/>
        <v>0</v>
      </c>
      <c r="K56" s="37">
        <f t="shared" si="24"/>
        <v>0</v>
      </c>
      <c r="L56" s="39"/>
      <c r="M56" s="39"/>
      <c r="N56" s="39"/>
    </row>
    <row r="57" spans="1:14" ht="16.5" customHeight="1" x14ac:dyDescent="0.25">
      <c r="A57" s="97" t="s">
        <v>23</v>
      </c>
      <c r="B57" s="66" t="s">
        <v>51</v>
      </c>
      <c r="C57" s="67" t="s">
        <v>22</v>
      </c>
      <c r="D57" s="8" t="s">
        <v>4</v>
      </c>
      <c r="E57" s="21">
        <f>SUM(E58:E61)</f>
        <v>26</v>
      </c>
      <c r="F57" s="37">
        <f t="shared" ref="F57:K57" si="25">SUM(F58:F61)</f>
        <v>7</v>
      </c>
      <c r="G57" s="37">
        <f t="shared" si="25"/>
        <v>0</v>
      </c>
      <c r="H57" s="37">
        <f t="shared" si="25"/>
        <v>10</v>
      </c>
      <c r="I57" s="37">
        <f t="shared" si="25"/>
        <v>4</v>
      </c>
      <c r="J57" s="37">
        <f t="shared" si="25"/>
        <v>3</v>
      </c>
      <c r="K57" s="37">
        <f t="shared" si="25"/>
        <v>2</v>
      </c>
      <c r="L57" s="39"/>
      <c r="M57" s="39"/>
      <c r="N57" s="39"/>
    </row>
    <row r="58" spans="1:14" ht="30" x14ac:dyDescent="0.25">
      <c r="A58" s="97"/>
      <c r="B58" s="66"/>
      <c r="C58" s="67"/>
      <c r="D58" s="8" t="s">
        <v>5</v>
      </c>
      <c r="E58" s="21">
        <f>SUM(F58:K58)</f>
        <v>0</v>
      </c>
      <c r="F58" s="34">
        <v>0</v>
      </c>
      <c r="G58" s="34">
        <v>0</v>
      </c>
      <c r="H58" s="34">
        <v>0</v>
      </c>
      <c r="I58" s="34">
        <v>0</v>
      </c>
      <c r="J58" s="34">
        <v>0</v>
      </c>
      <c r="K58" s="29">
        <v>0</v>
      </c>
      <c r="L58" s="39"/>
      <c r="M58" s="39"/>
      <c r="N58" s="39"/>
    </row>
    <row r="59" spans="1:14" ht="30" x14ac:dyDescent="0.25">
      <c r="A59" s="97"/>
      <c r="B59" s="66"/>
      <c r="C59" s="67"/>
      <c r="D59" s="8" t="s">
        <v>6</v>
      </c>
      <c r="E59" s="21">
        <f>SUM(F59:K59)</f>
        <v>0</v>
      </c>
      <c r="F59" s="34">
        <v>0</v>
      </c>
      <c r="G59" s="34">
        <v>0</v>
      </c>
      <c r="H59" s="34">
        <v>0</v>
      </c>
      <c r="I59" s="34">
        <v>0</v>
      </c>
      <c r="J59" s="34">
        <v>0</v>
      </c>
      <c r="K59" s="29">
        <v>0</v>
      </c>
      <c r="L59" s="39"/>
      <c r="M59" s="39"/>
      <c r="N59" s="39"/>
    </row>
    <row r="60" spans="1:14" ht="30" x14ac:dyDescent="0.25">
      <c r="A60" s="97"/>
      <c r="B60" s="66"/>
      <c r="C60" s="67"/>
      <c r="D60" s="8" t="s">
        <v>7</v>
      </c>
      <c r="E60" s="21">
        <f>SUM(F60:K60)</f>
        <v>26</v>
      </c>
      <c r="F60" s="34">
        <v>7</v>
      </c>
      <c r="G60" s="34">
        <v>0</v>
      </c>
      <c r="H60" s="34">
        <v>10</v>
      </c>
      <c r="I60" s="34">
        <v>4</v>
      </c>
      <c r="J60" s="34">
        <v>3</v>
      </c>
      <c r="K60" s="29">
        <v>2</v>
      </c>
      <c r="L60" s="39"/>
      <c r="M60" s="39"/>
      <c r="N60" s="39"/>
    </row>
    <row r="61" spans="1:14" ht="30" x14ac:dyDescent="0.25">
      <c r="A61" s="97"/>
      <c r="B61" s="66"/>
      <c r="C61" s="67"/>
      <c r="D61" s="8" t="s">
        <v>8</v>
      </c>
      <c r="E61" s="21">
        <f>SUM(F61:K61)</f>
        <v>0</v>
      </c>
      <c r="F61" s="34">
        <v>0</v>
      </c>
      <c r="G61" s="34">
        <v>0</v>
      </c>
      <c r="H61" s="34">
        <v>0</v>
      </c>
      <c r="I61" s="34">
        <v>0</v>
      </c>
      <c r="J61" s="34">
        <v>0</v>
      </c>
      <c r="K61" s="29">
        <v>0</v>
      </c>
      <c r="L61" s="39"/>
      <c r="M61" s="39"/>
      <c r="N61" s="39"/>
    </row>
    <row r="62" spans="1:14" ht="15.75" customHeight="1" x14ac:dyDescent="0.25">
      <c r="A62" s="98" t="s">
        <v>57</v>
      </c>
      <c r="B62" s="98"/>
      <c r="C62" s="98"/>
      <c r="D62" s="98"/>
      <c r="E62" s="22">
        <f>E52+E15</f>
        <v>925.69999999999993</v>
      </c>
      <c r="F62" s="33">
        <f t="shared" ref="F62:K62" si="26">F52+F15</f>
        <v>7</v>
      </c>
      <c r="G62" s="33">
        <f t="shared" si="26"/>
        <v>342.8</v>
      </c>
      <c r="H62" s="33">
        <f t="shared" si="26"/>
        <v>54</v>
      </c>
      <c r="I62" s="33">
        <f t="shared" si="26"/>
        <v>444.9</v>
      </c>
      <c r="J62" s="33">
        <f t="shared" si="26"/>
        <v>47</v>
      </c>
      <c r="K62" s="38">
        <f t="shared" si="26"/>
        <v>30</v>
      </c>
      <c r="L62" s="39"/>
      <c r="M62" s="39"/>
      <c r="N62" s="39"/>
    </row>
    <row r="63" spans="1:14" ht="12" customHeight="1" x14ac:dyDescent="0.25">
      <c r="A63" s="93" t="s">
        <v>25</v>
      </c>
      <c r="B63" s="93"/>
      <c r="C63" s="93"/>
      <c r="D63" s="93"/>
      <c r="E63" s="21">
        <f>E54+E17</f>
        <v>0</v>
      </c>
      <c r="F63" s="37">
        <f t="shared" ref="F63:K63" si="27">F54+F17</f>
        <v>0</v>
      </c>
      <c r="G63" s="37">
        <f t="shared" si="27"/>
        <v>0</v>
      </c>
      <c r="H63" s="37">
        <f t="shared" si="27"/>
        <v>0</v>
      </c>
      <c r="I63" s="37">
        <f t="shared" si="27"/>
        <v>0</v>
      </c>
      <c r="J63" s="37">
        <f t="shared" si="27"/>
        <v>0</v>
      </c>
      <c r="K63" s="37">
        <f t="shared" si="27"/>
        <v>0</v>
      </c>
      <c r="L63" s="39"/>
      <c r="M63" s="39"/>
      <c r="N63" s="39"/>
    </row>
    <row r="64" spans="1:14" ht="12" customHeight="1" x14ac:dyDescent="0.25">
      <c r="A64" s="93" t="s">
        <v>26</v>
      </c>
      <c r="B64" s="93"/>
      <c r="C64" s="93"/>
      <c r="D64" s="93"/>
      <c r="E64" s="34">
        <f>E53+E16</f>
        <v>0</v>
      </c>
      <c r="F64" s="37">
        <f t="shared" ref="F64:K64" si="28">F53+F16</f>
        <v>0</v>
      </c>
      <c r="G64" s="37">
        <f t="shared" si="28"/>
        <v>0</v>
      </c>
      <c r="H64" s="37">
        <f t="shared" si="28"/>
        <v>0</v>
      </c>
      <c r="I64" s="37">
        <f t="shared" si="28"/>
        <v>0</v>
      </c>
      <c r="J64" s="37">
        <f t="shared" si="28"/>
        <v>0</v>
      </c>
      <c r="K64" s="37">
        <f t="shared" si="28"/>
        <v>0</v>
      </c>
      <c r="L64" s="39"/>
      <c r="M64" s="39"/>
      <c r="N64" s="39"/>
    </row>
    <row r="65" spans="1:14" ht="12.75" customHeight="1" x14ac:dyDescent="0.25">
      <c r="A65" s="93" t="s">
        <v>27</v>
      </c>
      <c r="B65" s="93"/>
      <c r="C65" s="93"/>
      <c r="D65" s="93"/>
      <c r="E65" s="34">
        <f>E55+E18</f>
        <v>925.69999999999993</v>
      </c>
      <c r="F65" s="37">
        <f t="shared" ref="F65:K65" si="29">F55+F18</f>
        <v>7</v>
      </c>
      <c r="G65" s="37">
        <f t="shared" si="29"/>
        <v>342.8</v>
      </c>
      <c r="H65" s="37">
        <f t="shared" si="29"/>
        <v>54</v>
      </c>
      <c r="I65" s="37">
        <f t="shared" si="29"/>
        <v>444.9</v>
      </c>
      <c r="J65" s="37">
        <f t="shared" si="29"/>
        <v>47</v>
      </c>
      <c r="K65" s="37">
        <f t="shared" si="29"/>
        <v>30</v>
      </c>
      <c r="L65" s="39"/>
      <c r="M65" s="39"/>
      <c r="N65" s="39"/>
    </row>
    <row r="66" spans="1:14" ht="12.75" customHeight="1" x14ac:dyDescent="0.25">
      <c r="A66" s="93" t="s">
        <v>8</v>
      </c>
      <c r="B66" s="93"/>
      <c r="C66" s="93"/>
      <c r="D66" s="93"/>
      <c r="E66" s="34">
        <f>E56+E19</f>
        <v>0</v>
      </c>
      <c r="F66" s="37">
        <f t="shared" ref="F66:K66" si="30">F56+F19</f>
        <v>0</v>
      </c>
      <c r="G66" s="37">
        <f t="shared" si="30"/>
        <v>0</v>
      </c>
      <c r="H66" s="37">
        <f t="shared" si="30"/>
        <v>0</v>
      </c>
      <c r="I66" s="37">
        <f t="shared" si="30"/>
        <v>0</v>
      </c>
      <c r="J66" s="37">
        <f t="shared" si="30"/>
        <v>0</v>
      </c>
      <c r="K66" s="37">
        <f t="shared" si="30"/>
        <v>0</v>
      </c>
      <c r="L66" s="39"/>
      <c r="M66" s="39"/>
      <c r="N66" s="39"/>
    </row>
    <row r="67" spans="1:14" x14ac:dyDescent="0.25">
      <c r="L67" s="39"/>
      <c r="M67" s="39"/>
      <c r="N67" s="39"/>
    </row>
    <row r="68" spans="1:14" x14ac:dyDescent="0.25">
      <c r="L68" s="39"/>
      <c r="M68" s="39"/>
      <c r="N68" s="39"/>
    </row>
  </sheetData>
  <mergeCells count="54">
    <mergeCell ref="A3:K3"/>
    <mergeCell ref="A4:K4"/>
    <mergeCell ref="A5:K5"/>
    <mergeCell ref="A1:L1"/>
    <mergeCell ref="A2:L2"/>
    <mergeCell ref="A6:K6"/>
    <mergeCell ref="A7:K7"/>
    <mergeCell ref="A8:K8"/>
    <mergeCell ref="A30:A34"/>
    <mergeCell ref="B30:B34"/>
    <mergeCell ref="C30:C34"/>
    <mergeCell ref="D9:D12"/>
    <mergeCell ref="A15:A19"/>
    <mergeCell ref="C15:C19"/>
    <mergeCell ref="A20:A24"/>
    <mergeCell ref="B20:B24"/>
    <mergeCell ref="C20:C24"/>
    <mergeCell ref="A9:A12"/>
    <mergeCell ref="B9:B12"/>
    <mergeCell ref="E9:E12"/>
    <mergeCell ref="B25:B29"/>
    <mergeCell ref="A52:A56"/>
    <mergeCell ref="B52:B56"/>
    <mergeCell ref="C52:C56"/>
    <mergeCell ref="D44:D45"/>
    <mergeCell ref="E44:E45"/>
    <mergeCell ref="A40:A45"/>
    <mergeCell ref="B40:B45"/>
    <mergeCell ref="C40:C45"/>
    <mergeCell ref="C25:C29"/>
    <mergeCell ref="J44:J45"/>
    <mergeCell ref="A46:A50"/>
    <mergeCell ref="B46:B50"/>
    <mergeCell ref="C46:C50"/>
    <mergeCell ref="F44:F45"/>
    <mergeCell ref="G44:G45"/>
    <mergeCell ref="H44:H45"/>
    <mergeCell ref="I44:I45"/>
    <mergeCell ref="K44:K45"/>
    <mergeCell ref="F9:K10"/>
    <mergeCell ref="A65:D65"/>
    <mergeCell ref="A66:D66"/>
    <mergeCell ref="C9:C12"/>
    <mergeCell ref="B15:B19"/>
    <mergeCell ref="A57:A61"/>
    <mergeCell ref="B57:B61"/>
    <mergeCell ref="C57:C61"/>
    <mergeCell ref="A62:D62"/>
    <mergeCell ref="A63:D63"/>
    <mergeCell ref="A64:D64"/>
    <mergeCell ref="A35:A39"/>
    <mergeCell ref="B35:B39"/>
    <mergeCell ref="C35:C39"/>
    <mergeCell ref="A25:A29"/>
  </mergeCells>
  <pageMargins left="0.23622047244094491" right="0.23622047244094491" top="1.3779527559055118" bottom="0.35433070866141736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1"/>
  <sheetViews>
    <sheetView workbookViewId="0">
      <selection activeCell="A2" sqref="A2:L2"/>
    </sheetView>
  </sheetViews>
  <sheetFormatPr defaultRowHeight="15" x14ac:dyDescent="0.25"/>
  <cols>
    <col min="1" max="1" width="5.5703125" customWidth="1"/>
    <col min="2" max="2" width="35.85546875" customWidth="1"/>
    <col min="3" max="3" width="24.42578125" customWidth="1"/>
    <col min="4" max="4" width="17.5703125" customWidth="1"/>
    <col min="5" max="5" width="9" customWidth="1"/>
    <col min="7" max="7" width="8" customWidth="1"/>
    <col min="8" max="8" width="8.28515625" customWidth="1"/>
    <col min="9" max="9" width="8" customWidth="1"/>
    <col min="10" max="10" width="7.85546875" customWidth="1"/>
    <col min="11" max="11" width="9.140625" hidden="1" customWidth="1"/>
    <col min="12" max="12" width="7.5703125" customWidth="1"/>
  </cols>
  <sheetData>
    <row r="1" spans="1:12" x14ac:dyDescent="0.25">
      <c r="A1" s="84" t="s">
        <v>102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</row>
    <row r="2" spans="1:12" x14ac:dyDescent="0.25">
      <c r="A2" s="84" t="s">
        <v>115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</row>
    <row r="3" spans="1:12" x14ac:dyDescent="0.25">
      <c r="A3" s="84" t="s">
        <v>41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</row>
    <row r="4" spans="1:12" x14ac:dyDescent="0.25">
      <c r="A4" s="81" t="s">
        <v>86</v>
      </c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</row>
    <row r="5" spans="1:12" x14ac:dyDescent="0.25">
      <c r="A5" s="81" t="s">
        <v>38</v>
      </c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</row>
    <row r="6" spans="1:12" x14ac:dyDescent="0.25">
      <c r="A6" s="81" t="s">
        <v>88</v>
      </c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</row>
    <row r="7" spans="1:12" x14ac:dyDescent="0.25">
      <c r="A7" s="104" t="s">
        <v>87</v>
      </c>
      <c r="B7" s="104"/>
      <c r="C7" s="104"/>
      <c r="D7" s="104"/>
      <c r="E7" s="104"/>
      <c r="F7" s="104"/>
      <c r="G7" s="104"/>
      <c r="H7" s="104"/>
      <c r="I7" s="104"/>
      <c r="J7" s="104"/>
      <c r="K7" s="104"/>
      <c r="L7" s="104"/>
    </row>
    <row r="8" spans="1:12" x14ac:dyDescent="0.25">
      <c r="A8" s="105" t="s">
        <v>89</v>
      </c>
      <c r="B8" s="105"/>
      <c r="C8" s="105"/>
      <c r="D8" s="105"/>
      <c r="E8" s="105"/>
      <c r="F8" s="105"/>
      <c r="G8" s="105"/>
      <c r="H8" s="105"/>
      <c r="I8" s="105"/>
      <c r="J8" s="105"/>
      <c r="K8" s="105"/>
      <c r="L8" s="105"/>
    </row>
    <row r="9" spans="1:12" ht="27.75" customHeight="1" x14ac:dyDescent="0.25">
      <c r="A9" s="67" t="s">
        <v>30</v>
      </c>
      <c r="B9" s="67" t="s">
        <v>29</v>
      </c>
      <c r="C9" s="67" t="s">
        <v>52</v>
      </c>
      <c r="D9" s="67" t="s">
        <v>0</v>
      </c>
      <c r="E9" s="109" t="s">
        <v>79</v>
      </c>
      <c r="F9" s="87" t="s">
        <v>1</v>
      </c>
      <c r="G9" s="88"/>
      <c r="H9" s="88"/>
      <c r="I9" s="88"/>
      <c r="J9" s="88"/>
      <c r="K9" s="88"/>
      <c r="L9" s="89"/>
    </row>
    <row r="10" spans="1:12" ht="14.25" customHeight="1" x14ac:dyDescent="0.25">
      <c r="A10" s="67"/>
      <c r="B10" s="67"/>
      <c r="C10" s="67"/>
      <c r="D10" s="67"/>
      <c r="E10" s="109"/>
      <c r="F10" s="114"/>
      <c r="G10" s="115"/>
      <c r="H10" s="115"/>
      <c r="I10" s="115"/>
      <c r="J10" s="115"/>
      <c r="K10" s="115"/>
      <c r="L10" s="116"/>
    </row>
    <row r="11" spans="1:12" hidden="1" x14ac:dyDescent="0.25">
      <c r="A11" s="67"/>
      <c r="B11" s="67"/>
      <c r="C11" s="67"/>
      <c r="D11" s="67"/>
      <c r="E11" s="109"/>
      <c r="F11" s="13"/>
      <c r="G11" s="13"/>
      <c r="H11" s="13"/>
      <c r="I11" s="13"/>
      <c r="J11" s="13"/>
      <c r="L11" s="26"/>
    </row>
    <row r="12" spans="1:12" x14ac:dyDescent="0.25">
      <c r="A12" s="67"/>
      <c r="B12" s="67"/>
      <c r="C12" s="67"/>
      <c r="D12" s="67"/>
      <c r="E12" s="109"/>
      <c r="F12" s="13">
        <v>2018</v>
      </c>
      <c r="G12" s="13">
        <v>2019</v>
      </c>
      <c r="H12" s="13">
        <v>2020</v>
      </c>
      <c r="I12" s="13">
        <v>2021</v>
      </c>
      <c r="J12" s="13">
        <v>2022</v>
      </c>
      <c r="L12" s="28">
        <v>2023</v>
      </c>
    </row>
    <row r="13" spans="1:12" ht="15" customHeight="1" x14ac:dyDescent="0.25">
      <c r="A13" s="51">
        <v>1</v>
      </c>
      <c r="B13" s="51">
        <v>2</v>
      </c>
      <c r="C13" s="51">
        <v>3</v>
      </c>
      <c r="D13" s="51">
        <v>4</v>
      </c>
      <c r="E13" s="51">
        <v>5</v>
      </c>
      <c r="F13" s="51">
        <v>6</v>
      </c>
      <c r="G13" s="51">
        <v>7</v>
      </c>
      <c r="H13" s="51">
        <v>8</v>
      </c>
      <c r="I13" s="51">
        <v>9</v>
      </c>
      <c r="J13" s="51">
        <v>10</v>
      </c>
      <c r="K13" s="52"/>
      <c r="L13" s="41">
        <v>11</v>
      </c>
    </row>
    <row r="14" spans="1:12" ht="43.5" customHeight="1" x14ac:dyDescent="0.25">
      <c r="A14" s="14" t="s">
        <v>2</v>
      </c>
      <c r="B14" s="18" t="s">
        <v>98</v>
      </c>
      <c r="C14" s="16"/>
      <c r="D14" s="18"/>
      <c r="E14" s="14"/>
      <c r="F14" s="14"/>
      <c r="G14" s="14"/>
      <c r="H14" s="14"/>
      <c r="I14" s="14"/>
      <c r="J14" s="14"/>
      <c r="L14" s="43"/>
    </row>
    <row r="15" spans="1:12" ht="14.25" customHeight="1" x14ac:dyDescent="0.25">
      <c r="A15" s="67" t="s">
        <v>3</v>
      </c>
      <c r="B15" s="67" t="s">
        <v>81</v>
      </c>
      <c r="C15" s="67" t="s">
        <v>11</v>
      </c>
      <c r="D15" s="69" t="s">
        <v>4</v>
      </c>
      <c r="E15" s="80">
        <f t="shared" ref="E15:J15" si="0">E21+E26+E31+E36</f>
        <v>3588.9</v>
      </c>
      <c r="F15" s="80">
        <f t="shared" si="0"/>
        <v>575.4</v>
      </c>
      <c r="G15" s="80">
        <f t="shared" si="0"/>
        <v>527.5</v>
      </c>
      <c r="H15" s="80">
        <f t="shared" si="0"/>
        <v>391</v>
      </c>
      <c r="I15" s="80">
        <f t="shared" si="0"/>
        <v>943</v>
      </c>
      <c r="J15" s="80">
        <f t="shared" si="0"/>
        <v>581</v>
      </c>
      <c r="L15" s="31">
        <f>L24+L26+L31+L36</f>
        <v>571</v>
      </c>
    </row>
    <row r="16" spans="1:12" ht="15.75" hidden="1" x14ac:dyDescent="0.25">
      <c r="A16" s="67"/>
      <c r="B16" s="67"/>
      <c r="C16" s="67"/>
      <c r="D16" s="69"/>
      <c r="E16" s="80"/>
      <c r="F16" s="80"/>
      <c r="G16" s="80"/>
      <c r="H16" s="80"/>
      <c r="I16" s="80"/>
      <c r="J16" s="80"/>
      <c r="L16" s="29"/>
    </row>
    <row r="17" spans="1:12" ht="15" customHeight="1" x14ac:dyDescent="0.25">
      <c r="A17" s="67"/>
      <c r="B17" s="67"/>
      <c r="C17" s="67"/>
      <c r="D17" s="17" t="s">
        <v>5</v>
      </c>
      <c r="E17" s="21">
        <f>E22+E27+E32+E37</f>
        <v>0</v>
      </c>
      <c r="F17" s="40">
        <f t="shared" ref="F17:L17" si="1">F22+F27+F32+F37</f>
        <v>0</v>
      </c>
      <c r="G17" s="40">
        <f t="shared" si="1"/>
        <v>0</v>
      </c>
      <c r="H17" s="40">
        <f t="shared" si="1"/>
        <v>0</v>
      </c>
      <c r="I17" s="40">
        <f t="shared" si="1"/>
        <v>0</v>
      </c>
      <c r="J17" s="40">
        <f t="shared" si="1"/>
        <v>0</v>
      </c>
      <c r="K17" s="40">
        <f t="shared" si="1"/>
        <v>0</v>
      </c>
      <c r="L17" s="40">
        <f t="shared" si="1"/>
        <v>0</v>
      </c>
    </row>
    <row r="18" spans="1:12" ht="14.25" customHeight="1" x14ac:dyDescent="0.25">
      <c r="A18" s="67"/>
      <c r="B18" s="67"/>
      <c r="C18" s="67"/>
      <c r="D18" s="17" t="s">
        <v>6</v>
      </c>
      <c r="E18" s="21">
        <f t="shared" ref="E18:L20" si="2">E23+E28+E33+E38</f>
        <v>0</v>
      </c>
      <c r="F18" s="40">
        <f t="shared" si="2"/>
        <v>0</v>
      </c>
      <c r="G18" s="40">
        <f t="shared" si="2"/>
        <v>0</v>
      </c>
      <c r="H18" s="40">
        <f t="shared" si="2"/>
        <v>0</v>
      </c>
      <c r="I18" s="40">
        <f t="shared" si="2"/>
        <v>0</v>
      </c>
      <c r="J18" s="40">
        <f t="shared" si="2"/>
        <v>0</v>
      </c>
      <c r="K18" s="40">
        <f t="shared" si="2"/>
        <v>0</v>
      </c>
      <c r="L18" s="40">
        <f t="shared" si="2"/>
        <v>0</v>
      </c>
    </row>
    <row r="19" spans="1:12" ht="13.5" customHeight="1" x14ac:dyDescent="0.25">
      <c r="A19" s="67"/>
      <c r="B19" s="67"/>
      <c r="C19" s="67"/>
      <c r="D19" s="17" t="s">
        <v>7</v>
      </c>
      <c r="E19" s="21">
        <f t="shared" si="2"/>
        <v>3588.9</v>
      </c>
      <c r="F19" s="40">
        <f t="shared" si="2"/>
        <v>575.4</v>
      </c>
      <c r="G19" s="40">
        <f t="shared" si="2"/>
        <v>527.5</v>
      </c>
      <c r="H19" s="40">
        <f t="shared" si="2"/>
        <v>391</v>
      </c>
      <c r="I19" s="40">
        <f t="shared" si="2"/>
        <v>943</v>
      </c>
      <c r="J19" s="40">
        <f t="shared" si="2"/>
        <v>581</v>
      </c>
      <c r="K19" s="40">
        <f t="shared" si="2"/>
        <v>0</v>
      </c>
      <c r="L19" s="40">
        <f t="shared" si="2"/>
        <v>571</v>
      </c>
    </row>
    <row r="20" spans="1:12" ht="14.25" customHeight="1" x14ac:dyDescent="0.25">
      <c r="A20" s="67"/>
      <c r="B20" s="67"/>
      <c r="C20" s="67"/>
      <c r="D20" s="17" t="s">
        <v>8</v>
      </c>
      <c r="E20" s="21">
        <f t="shared" si="2"/>
        <v>0</v>
      </c>
      <c r="F20" s="40">
        <f t="shared" si="2"/>
        <v>0</v>
      </c>
      <c r="G20" s="40">
        <f t="shared" si="2"/>
        <v>0</v>
      </c>
      <c r="H20" s="40">
        <f t="shared" si="2"/>
        <v>0</v>
      </c>
      <c r="I20" s="40">
        <f t="shared" si="2"/>
        <v>0</v>
      </c>
      <c r="J20" s="40">
        <f t="shared" si="2"/>
        <v>0</v>
      </c>
      <c r="K20" s="40">
        <f t="shared" si="2"/>
        <v>0</v>
      </c>
      <c r="L20" s="40">
        <f t="shared" si="2"/>
        <v>0</v>
      </c>
    </row>
    <row r="21" spans="1:12" ht="33.75" customHeight="1" x14ac:dyDescent="0.25">
      <c r="A21" s="67" t="s">
        <v>9</v>
      </c>
      <c r="B21" s="110" t="s">
        <v>80</v>
      </c>
      <c r="C21" s="111" t="s">
        <v>11</v>
      </c>
      <c r="D21" s="17" t="s">
        <v>4</v>
      </c>
      <c r="E21" s="21">
        <f>E22+E23+E24+E25</f>
        <v>402.9</v>
      </c>
      <c r="F21" s="40">
        <f t="shared" ref="F21:J21" si="3">F22+F23+F24+F25</f>
        <v>145</v>
      </c>
      <c r="G21" s="40">
        <f t="shared" si="3"/>
        <v>36.4</v>
      </c>
      <c r="H21" s="40">
        <f t="shared" si="3"/>
        <v>35.5</v>
      </c>
      <c r="I21" s="40">
        <f t="shared" si="3"/>
        <v>134</v>
      </c>
      <c r="J21" s="40">
        <f t="shared" si="3"/>
        <v>31</v>
      </c>
      <c r="K21" s="40">
        <f t="shared" ref="K21" si="4">K22+K23+K24+K25</f>
        <v>0</v>
      </c>
      <c r="L21" s="40">
        <f t="shared" ref="L21" si="5">L22+L23+L24+L25</f>
        <v>21</v>
      </c>
    </row>
    <row r="22" spans="1:12" ht="30" customHeight="1" x14ac:dyDescent="0.25">
      <c r="A22" s="67"/>
      <c r="B22" s="110"/>
      <c r="C22" s="112"/>
      <c r="D22" s="17" t="s">
        <v>5</v>
      </c>
      <c r="E22" s="21">
        <f>SUM(F22:L22)</f>
        <v>0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L22" s="29">
        <v>0</v>
      </c>
    </row>
    <row r="23" spans="1:12" ht="33" customHeight="1" x14ac:dyDescent="0.25">
      <c r="A23" s="67"/>
      <c r="B23" s="110"/>
      <c r="C23" s="112"/>
      <c r="D23" s="17" t="s">
        <v>6</v>
      </c>
      <c r="E23" s="40">
        <f t="shared" ref="E23:E25" si="6">SUM(F23:L23)</f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L23" s="29">
        <v>0</v>
      </c>
    </row>
    <row r="24" spans="1:12" ht="33" customHeight="1" x14ac:dyDescent="0.25">
      <c r="A24" s="67"/>
      <c r="B24" s="110"/>
      <c r="C24" s="112"/>
      <c r="D24" s="17" t="s">
        <v>7</v>
      </c>
      <c r="E24" s="40">
        <f t="shared" si="6"/>
        <v>402.9</v>
      </c>
      <c r="F24" s="21">
        <v>145</v>
      </c>
      <c r="G24" s="21">
        <v>36.4</v>
      </c>
      <c r="H24" s="21">
        <v>35.5</v>
      </c>
      <c r="I24" s="21">
        <v>134</v>
      </c>
      <c r="J24" s="21">
        <v>31</v>
      </c>
      <c r="L24" s="44">
        <v>21</v>
      </c>
    </row>
    <row r="25" spans="1:12" ht="39" customHeight="1" x14ac:dyDescent="0.25">
      <c r="A25" s="67"/>
      <c r="B25" s="110"/>
      <c r="C25" s="113"/>
      <c r="D25" s="17" t="s">
        <v>8</v>
      </c>
      <c r="E25" s="40">
        <f t="shared" si="6"/>
        <v>0</v>
      </c>
      <c r="F25" s="21">
        <v>0</v>
      </c>
      <c r="G25" s="21">
        <v>0</v>
      </c>
      <c r="H25" s="21">
        <v>0</v>
      </c>
      <c r="I25" s="21">
        <v>0</v>
      </c>
      <c r="J25" s="21">
        <v>0</v>
      </c>
      <c r="L25" s="44">
        <v>0</v>
      </c>
    </row>
    <row r="26" spans="1:12" ht="18" customHeight="1" x14ac:dyDescent="0.25">
      <c r="A26" s="67" t="s">
        <v>12</v>
      </c>
      <c r="B26" s="66" t="s">
        <v>70</v>
      </c>
      <c r="C26" s="67" t="s">
        <v>84</v>
      </c>
      <c r="D26" s="17" t="s">
        <v>4</v>
      </c>
      <c r="E26" s="53">
        <f>E27+E28+E29+E30</f>
        <v>3186</v>
      </c>
      <c r="F26" s="53">
        <f t="shared" ref="F26:J26" si="7">F27+F28+F29+F30</f>
        <v>430.4</v>
      </c>
      <c r="G26" s="53">
        <f t="shared" si="7"/>
        <v>491.1</v>
      </c>
      <c r="H26" s="53">
        <f t="shared" si="7"/>
        <v>355.5</v>
      </c>
      <c r="I26" s="53">
        <f t="shared" si="7"/>
        <v>809</v>
      </c>
      <c r="J26" s="53">
        <f t="shared" si="7"/>
        <v>550</v>
      </c>
      <c r="K26" s="53">
        <f t="shared" ref="K26" si="8">K27+K28+K29+K30</f>
        <v>0</v>
      </c>
      <c r="L26" s="53">
        <f t="shared" ref="L26" si="9">L27+L28+L29+L30</f>
        <v>550</v>
      </c>
    </row>
    <row r="27" spans="1:12" ht="16.5" customHeight="1" x14ac:dyDescent="0.25">
      <c r="A27" s="67"/>
      <c r="B27" s="66"/>
      <c r="C27" s="67"/>
      <c r="D27" s="17" t="s">
        <v>5</v>
      </c>
      <c r="E27" s="53">
        <f>SUM(F27:L27)</f>
        <v>0</v>
      </c>
      <c r="F27" s="53">
        <v>0</v>
      </c>
      <c r="G27" s="53">
        <v>0</v>
      </c>
      <c r="H27" s="53">
        <v>0</v>
      </c>
      <c r="I27" s="53">
        <v>0</v>
      </c>
      <c r="J27" s="53">
        <v>0</v>
      </c>
      <c r="K27" s="54"/>
      <c r="L27" s="55">
        <v>0</v>
      </c>
    </row>
    <row r="28" spans="1:12" ht="17.25" customHeight="1" x14ac:dyDescent="0.25">
      <c r="A28" s="67"/>
      <c r="B28" s="66"/>
      <c r="C28" s="67"/>
      <c r="D28" s="17" t="s">
        <v>6</v>
      </c>
      <c r="E28" s="53">
        <f t="shared" ref="E28:E30" si="10">SUM(F28:L28)</f>
        <v>0</v>
      </c>
      <c r="F28" s="53">
        <v>0</v>
      </c>
      <c r="G28" s="53">
        <v>0</v>
      </c>
      <c r="H28" s="53">
        <v>0</v>
      </c>
      <c r="I28" s="53">
        <v>0</v>
      </c>
      <c r="J28" s="53">
        <v>0</v>
      </c>
      <c r="K28" s="54"/>
      <c r="L28" s="55">
        <v>0</v>
      </c>
    </row>
    <row r="29" spans="1:12" ht="19.5" customHeight="1" x14ac:dyDescent="0.25">
      <c r="A29" s="67"/>
      <c r="B29" s="66"/>
      <c r="C29" s="67"/>
      <c r="D29" s="17" t="s">
        <v>7</v>
      </c>
      <c r="E29" s="53">
        <f t="shared" si="10"/>
        <v>3186</v>
      </c>
      <c r="F29" s="53">
        <v>430.4</v>
      </c>
      <c r="G29" s="53">
        <v>491.1</v>
      </c>
      <c r="H29" s="53">
        <v>355.5</v>
      </c>
      <c r="I29" s="53">
        <v>809</v>
      </c>
      <c r="J29" s="53">
        <v>550</v>
      </c>
      <c r="K29" s="54"/>
      <c r="L29" s="55">
        <v>550</v>
      </c>
    </row>
    <row r="30" spans="1:12" ht="16.5" customHeight="1" x14ac:dyDescent="0.25">
      <c r="A30" s="67"/>
      <c r="B30" s="66"/>
      <c r="C30" s="67"/>
      <c r="D30" s="17" t="s">
        <v>8</v>
      </c>
      <c r="E30" s="53">
        <f t="shared" si="10"/>
        <v>0</v>
      </c>
      <c r="F30" s="53">
        <v>0</v>
      </c>
      <c r="G30" s="53">
        <v>0</v>
      </c>
      <c r="H30" s="53">
        <v>0</v>
      </c>
      <c r="I30" s="53">
        <v>0</v>
      </c>
      <c r="J30" s="53">
        <v>0</v>
      </c>
      <c r="K30" s="54"/>
      <c r="L30" s="55">
        <v>0</v>
      </c>
    </row>
    <row r="31" spans="1:12" ht="15.75" customHeight="1" x14ac:dyDescent="0.25">
      <c r="A31" s="67" t="s">
        <v>14</v>
      </c>
      <c r="B31" s="66" t="s">
        <v>71</v>
      </c>
      <c r="C31" s="67" t="s">
        <v>84</v>
      </c>
      <c r="D31" s="17" t="s">
        <v>4</v>
      </c>
      <c r="E31" s="53">
        <f>E32+E33+E34+E35</f>
        <v>0</v>
      </c>
      <c r="F31" s="53">
        <f t="shared" ref="F31:K31" si="11">F32+F33+F34+F35</f>
        <v>0</v>
      </c>
      <c r="G31" s="53">
        <f t="shared" si="11"/>
        <v>0</v>
      </c>
      <c r="H31" s="53">
        <f t="shared" si="11"/>
        <v>0</v>
      </c>
      <c r="I31" s="53">
        <f t="shared" si="11"/>
        <v>0</v>
      </c>
      <c r="J31" s="53">
        <f t="shared" si="11"/>
        <v>0</v>
      </c>
      <c r="K31" s="56">
        <f t="shared" si="11"/>
        <v>0</v>
      </c>
      <c r="L31" s="55">
        <v>0</v>
      </c>
    </row>
    <row r="32" spans="1:12" ht="13.5" customHeight="1" x14ac:dyDescent="0.25">
      <c r="A32" s="67"/>
      <c r="B32" s="66"/>
      <c r="C32" s="67"/>
      <c r="D32" s="17" t="s">
        <v>16</v>
      </c>
      <c r="E32" s="53">
        <f>SUM(F32:L32)</f>
        <v>0</v>
      </c>
      <c r="F32" s="53">
        <v>0</v>
      </c>
      <c r="G32" s="53">
        <v>0</v>
      </c>
      <c r="H32" s="53">
        <v>0</v>
      </c>
      <c r="I32" s="53">
        <v>0</v>
      </c>
      <c r="J32" s="53">
        <v>0</v>
      </c>
      <c r="K32" s="54"/>
      <c r="L32" s="55">
        <v>0</v>
      </c>
    </row>
    <row r="33" spans="1:12" x14ac:dyDescent="0.25">
      <c r="A33" s="67"/>
      <c r="B33" s="66"/>
      <c r="C33" s="67"/>
      <c r="D33" s="17" t="s">
        <v>6</v>
      </c>
      <c r="E33" s="53">
        <f t="shared" ref="E33:E35" si="12">SUM(F33:L33)</f>
        <v>0</v>
      </c>
      <c r="F33" s="53">
        <v>0</v>
      </c>
      <c r="G33" s="53">
        <v>0</v>
      </c>
      <c r="H33" s="53">
        <v>0</v>
      </c>
      <c r="I33" s="53">
        <v>0</v>
      </c>
      <c r="J33" s="53">
        <v>0</v>
      </c>
      <c r="K33" s="54"/>
      <c r="L33" s="55">
        <v>0</v>
      </c>
    </row>
    <row r="34" spans="1:12" ht="12.75" customHeight="1" x14ac:dyDescent="0.25">
      <c r="A34" s="67"/>
      <c r="B34" s="66"/>
      <c r="C34" s="67"/>
      <c r="D34" s="17" t="s">
        <v>7</v>
      </c>
      <c r="E34" s="53">
        <f t="shared" si="12"/>
        <v>0</v>
      </c>
      <c r="F34" s="53">
        <v>0</v>
      </c>
      <c r="G34" s="53">
        <v>0</v>
      </c>
      <c r="H34" s="53">
        <v>0</v>
      </c>
      <c r="I34" s="53">
        <v>0</v>
      </c>
      <c r="J34" s="53">
        <v>0</v>
      </c>
      <c r="K34" s="54"/>
      <c r="L34" s="55">
        <v>0</v>
      </c>
    </row>
    <row r="35" spans="1:12" ht="13.5" customHeight="1" x14ac:dyDescent="0.25">
      <c r="A35" s="67"/>
      <c r="B35" s="66"/>
      <c r="C35" s="67"/>
      <c r="D35" s="17" t="s">
        <v>8</v>
      </c>
      <c r="E35" s="53">
        <f t="shared" si="12"/>
        <v>0</v>
      </c>
      <c r="F35" s="53">
        <v>0</v>
      </c>
      <c r="G35" s="53">
        <v>0</v>
      </c>
      <c r="H35" s="53">
        <v>0</v>
      </c>
      <c r="I35" s="53">
        <v>0</v>
      </c>
      <c r="J35" s="53">
        <v>0</v>
      </c>
      <c r="K35" s="54"/>
      <c r="L35" s="55">
        <v>0</v>
      </c>
    </row>
    <row r="36" spans="1:12" ht="15.75" customHeight="1" x14ac:dyDescent="0.25">
      <c r="A36" s="77" t="s">
        <v>33</v>
      </c>
      <c r="B36" s="66" t="s">
        <v>72</v>
      </c>
      <c r="C36" s="67" t="s">
        <v>84</v>
      </c>
      <c r="D36" s="17" t="s">
        <v>4</v>
      </c>
      <c r="E36" s="53">
        <f>E37+E38+E39+E40</f>
        <v>0</v>
      </c>
      <c r="F36" s="53">
        <f t="shared" ref="F36:J36" si="13">F37+F38+F39+F40</f>
        <v>0</v>
      </c>
      <c r="G36" s="53">
        <f t="shared" si="13"/>
        <v>0</v>
      </c>
      <c r="H36" s="53">
        <f t="shared" si="13"/>
        <v>0</v>
      </c>
      <c r="I36" s="53">
        <f t="shared" si="13"/>
        <v>0</v>
      </c>
      <c r="J36" s="53">
        <f t="shared" si="13"/>
        <v>0</v>
      </c>
      <c r="K36" s="54"/>
      <c r="L36" s="55">
        <v>0</v>
      </c>
    </row>
    <row r="37" spans="1:12" ht="13.5" customHeight="1" x14ac:dyDescent="0.25">
      <c r="A37" s="77"/>
      <c r="B37" s="66"/>
      <c r="C37" s="67"/>
      <c r="D37" s="17" t="s">
        <v>5</v>
      </c>
      <c r="E37" s="53">
        <f>SUM(F37:L37)</f>
        <v>0</v>
      </c>
      <c r="F37" s="53">
        <v>0</v>
      </c>
      <c r="G37" s="53">
        <v>0</v>
      </c>
      <c r="H37" s="53">
        <v>0</v>
      </c>
      <c r="I37" s="53">
        <v>0</v>
      </c>
      <c r="J37" s="53">
        <v>0</v>
      </c>
      <c r="K37" s="54"/>
      <c r="L37" s="55">
        <v>0</v>
      </c>
    </row>
    <row r="38" spans="1:12" ht="15" customHeight="1" x14ac:dyDescent="0.25">
      <c r="A38" s="77"/>
      <c r="B38" s="66"/>
      <c r="C38" s="67"/>
      <c r="D38" s="17" t="s">
        <v>6</v>
      </c>
      <c r="E38" s="53">
        <f t="shared" ref="E38:E40" si="14">SUM(F38:L38)</f>
        <v>0</v>
      </c>
      <c r="F38" s="53">
        <v>0</v>
      </c>
      <c r="G38" s="53">
        <v>0</v>
      </c>
      <c r="H38" s="53">
        <v>0</v>
      </c>
      <c r="I38" s="53">
        <v>0</v>
      </c>
      <c r="J38" s="53">
        <v>0</v>
      </c>
      <c r="K38" s="54"/>
      <c r="L38" s="55">
        <v>0</v>
      </c>
    </row>
    <row r="39" spans="1:12" ht="14.25" customHeight="1" x14ac:dyDescent="0.25">
      <c r="A39" s="77"/>
      <c r="B39" s="66"/>
      <c r="C39" s="67"/>
      <c r="D39" s="17" t="s">
        <v>7</v>
      </c>
      <c r="E39" s="53">
        <f t="shared" si="14"/>
        <v>0</v>
      </c>
      <c r="F39" s="53">
        <v>0</v>
      </c>
      <c r="G39" s="53">
        <v>0</v>
      </c>
      <c r="H39" s="53">
        <v>0</v>
      </c>
      <c r="I39" s="53">
        <v>0</v>
      </c>
      <c r="J39" s="53">
        <v>0</v>
      </c>
      <c r="K39" s="54"/>
      <c r="L39" s="55">
        <v>0</v>
      </c>
    </row>
    <row r="40" spans="1:12" ht="14.25" customHeight="1" x14ac:dyDescent="0.25">
      <c r="A40" s="77"/>
      <c r="B40" s="66"/>
      <c r="C40" s="67"/>
      <c r="D40" s="17" t="s">
        <v>8</v>
      </c>
      <c r="E40" s="53">
        <f t="shared" si="14"/>
        <v>0</v>
      </c>
      <c r="F40" s="53">
        <v>0</v>
      </c>
      <c r="G40" s="53">
        <v>0</v>
      </c>
      <c r="H40" s="53">
        <v>0</v>
      </c>
      <c r="I40" s="53">
        <v>0</v>
      </c>
      <c r="J40" s="53">
        <v>0</v>
      </c>
      <c r="K40" s="54"/>
      <c r="L40" s="55">
        <v>0</v>
      </c>
    </row>
    <row r="41" spans="1:12" ht="18.75" customHeight="1" x14ac:dyDescent="0.25">
      <c r="A41" s="67" t="s">
        <v>73</v>
      </c>
      <c r="B41" s="67" t="s">
        <v>82</v>
      </c>
      <c r="C41" s="68" t="s">
        <v>85</v>
      </c>
      <c r="D41" s="15" t="s">
        <v>4</v>
      </c>
      <c r="E41" s="57">
        <f>E46</f>
        <v>2069.8999999999996</v>
      </c>
      <c r="F41" s="57">
        <f t="shared" ref="F41:L41" si="15">F46</f>
        <v>1547.1</v>
      </c>
      <c r="G41" s="57">
        <f t="shared" si="15"/>
        <v>0</v>
      </c>
      <c r="H41" s="57">
        <f t="shared" si="15"/>
        <v>0</v>
      </c>
      <c r="I41" s="57">
        <f t="shared" si="15"/>
        <v>135.80000000000001</v>
      </c>
      <c r="J41" s="57">
        <f t="shared" si="15"/>
        <v>233</v>
      </c>
      <c r="K41" s="57">
        <f t="shared" si="15"/>
        <v>0</v>
      </c>
      <c r="L41" s="57">
        <f t="shared" si="15"/>
        <v>154</v>
      </c>
    </row>
    <row r="42" spans="1:12" x14ac:dyDescent="0.25">
      <c r="A42" s="67"/>
      <c r="B42" s="67"/>
      <c r="C42" s="68"/>
      <c r="D42" s="17" t="s">
        <v>5</v>
      </c>
      <c r="E42" s="53">
        <f t="shared" ref="E42:L45" si="16">E47</f>
        <v>0</v>
      </c>
      <c r="F42" s="53">
        <f t="shared" si="16"/>
        <v>0</v>
      </c>
      <c r="G42" s="53">
        <f t="shared" si="16"/>
        <v>0</v>
      </c>
      <c r="H42" s="53">
        <f t="shared" si="16"/>
        <v>0</v>
      </c>
      <c r="I42" s="53">
        <f t="shared" si="16"/>
        <v>0</v>
      </c>
      <c r="J42" s="53">
        <f t="shared" si="16"/>
        <v>0</v>
      </c>
      <c r="K42" s="53">
        <f t="shared" si="16"/>
        <v>0</v>
      </c>
      <c r="L42" s="53">
        <f t="shared" si="16"/>
        <v>0</v>
      </c>
    </row>
    <row r="43" spans="1:12" x14ac:dyDescent="0.25">
      <c r="A43" s="67"/>
      <c r="B43" s="67"/>
      <c r="C43" s="68"/>
      <c r="D43" s="17" t="s">
        <v>6</v>
      </c>
      <c r="E43" s="53">
        <f t="shared" si="16"/>
        <v>0</v>
      </c>
      <c r="F43" s="53">
        <f t="shared" si="16"/>
        <v>0</v>
      </c>
      <c r="G43" s="53">
        <f t="shared" si="16"/>
        <v>0</v>
      </c>
      <c r="H43" s="53">
        <f t="shared" si="16"/>
        <v>0</v>
      </c>
      <c r="I43" s="53">
        <f t="shared" si="16"/>
        <v>0</v>
      </c>
      <c r="J43" s="53">
        <f t="shared" si="16"/>
        <v>0</v>
      </c>
      <c r="K43" s="53">
        <f t="shared" si="16"/>
        <v>0</v>
      </c>
      <c r="L43" s="53">
        <f t="shared" si="16"/>
        <v>0</v>
      </c>
    </row>
    <row r="44" spans="1:12" x14ac:dyDescent="0.25">
      <c r="A44" s="67"/>
      <c r="B44" s="67"/>
      <c r="C44" s="68"/>
      <c r="D44" s="17" t="s">
        <v>7</v>
      </c>
      <c r="E44" s="53">
        <f t="shared" si="16"/>
        <v>2069.8999999999996</v>
      </c>
      <c r="F44" s="53">
        <f t="shared" si="16"/>
        <v>1547.1</v>
      </c>
      <c r="G44" s="53">
        <f t="shared" si="16"/>
        <v>0</v>
      </c>
      <c r="H44" s="53">
        <f t="shared" si="16"/>
        <v>0</v>
      </c>
      <c r="I44" s="53">
        <f t="shared" si="16"/>
        <v>135.80000000000001</v>
      </c>
      <c r="J44" s="53">
        <f t="shared" si="16"/>
        <v>233</v>
      </c>
      <c r="K44" s="53">
        <f t="shared" si="16"/>
        <v>0</v>
      </c>
      <c r="L44" s="53">
        <f t="shared" si="16"/>
        <v>154</v>
      </c>
    </row>
    <row r="45" spans="1:12" ht="19.5" customHeight="1" x14ac:dyDescent="0.25">
      <c r="A45" s="67"/>
      <c r="B45" s="67"/>
      <c r="C45" s="68"/>
      <c r="D45" s="17" t="s">
        <v>8</v>
      </c>
      <c r="E45" s="53">
        <f t="shared" si="16"/>
        <v>0</v>
      </c>
      <c r="F45" s="53">
        <f t="shared" si="16"/>
        <v>0</v>
      </c>
      <c r="G45" s="53">
        <f t="shared" si="16"/>
        <v>0</v>
      </c>
      <c r="H45" s="53">
        <f t="shared" si="16"/>
        <v>0</v>
      </c>
      <c r="I45" s="53">
        <f t="shared" si="16"/>
        <v>0</v>
      </c>
      <c r="J45" s="53">
        <f t="shared" si="16"/>
        <v>0</v>
      </c>
      <c r="K45" s="53">
        <f t="shared" si="16"/>
        <v>0</v>
      </c>
      <c r="L45" s="53">
        <f t="shared" si="16"/>
        <v>0</v>
      </c>
    </row>
    <row r="46" spans="1:12" ht="18" customHeight="1" x14ac:dyDescent="0.25">
      <c r="A46" s="67" t="s">
        <v>74</v>
      </c>
      <c r="B46" s="66" t="s">
        <v>75</v>
      </c>
      <c r="C46" s="68" t="s">
        <v>22</v>
      </c>
      <c r="D46" s="17" t="s">
        <v>4</v>
      </c>
      <c r="E46" s="53">
        <f>E47+E48+E49+E50</f>
        <v>2069.8999999999996</v>
      </c>
      <c r="F46" s="53">
        <f t="shared" ref="F46:H46" si="17">F47+F48+F49+F50</f>
        <v>1547.1</v>
      </c>
      <c r="G46" s="53">
        <f t="shared" si="17"/>
        <v>0</v>
      </c>
      <c r="H46" s="53">
        <f t="shared" si="17"/>
        <v>0</v>
      </c>
      <c r="I46" s="53">
        <f>I47+I48+I49+I50</f>
        <v>135.80000000000001</v>
      </c>
      <c r="J46" s="53">
        <f t="shared" ref="J46" si="18">J47+J48+J49+J50</f>
        <v>233</v>
      </c>
      <c r="K46" s="53">
        <f t="shared" ref="K46" si="19">K47+K48+K49+K50</f>
        <v>0</v>
      </c>
      <c r="L46" s="53">
        <f t="shared" ref="L46" si="20">L47+L48+L49+L50</f>
        <v>154</v>
      </c>
    </row>
    <row r="47" spans="1:12" x14ac:dyDescent="0.25">
      <c r="A47" s="67"/>
      <c r="B47" s="66"/>
      <c r="C47" s="68"/>
      <c r="D47" s="17" t="s">
        <v>5</v>
      </c>
      <c r="E47" s="53">
        <f>SUM(F47:L47)</f>
        <v>0</v>
      </c>
      <c r="F47" s="53">
        <v>0</v>
      </c>
      <c r="G47" s="53">
        <v>0</v>
      </c>
      <c r="H47" s="53">
        <v>0</v>
      </c>
      <c r="I47" s="53">
        <v>0</v>
      </c>
      <c r="J47" s="53">
        <v>0</v>
      </c>
      <c r="K47" s="54"/>
      <c r="L47" s="55">
        <v>0</v>
      </c>
    </row>
    <row r="48" spans="1:12" x14ac:dyDescent="0.25">
      <c r="A48" s="67"/>
      <c r="B48" s="66"/>
      <c r="C48" s="68"/>
      <c r="D48" s="17" t="s">
        <v>6</v>
      </c>
      <c r="E48" s="53">
        <f t="shared" ref="E48:E50" si="21">SUM(F48:L48)</f>
        <v>0</v>
      </c>
      <c r="F48" s="53">
        <v>0</v>
      </c>
      <c r="G48" s="53">
        <v>0</v>
      </c>
      <c r="H48" s="53">
        <v>0</v>
      </c>
      <c r="I48" s="53">
        <v>0</v>
      </c>
      <c r="J48" s="53">
        <v>0</v>
      </c>
      <c r="K48" s="54"/>
      <c r="L48" s="55">
        <v>0</v>
      </c>
    </row>
    <row r="49" spans="1:13" x14ac:dyDescent="0.25">
      <c r="A49" s="67"/>
      <c r="B49" s="66"/>
      <c r="C49" s="68"/>
      <c r="D49" s="17" t="s">
        <v>7</v>
      </c>
      <c r="E49" s="53">
        <f t="shared" si="21"/>
        <v>2069.8999999999996</v>
      </c>
      <c r="F49" s="53">
        <v>1547.1</v>
      </c>
      <c r="G49" s="53">
        <v>0</v>
      </c>
      <c r="H49" s="53">
        <v>0</v>
      </c>
      <c r="I49" s="53">
        <v>135.80000000000001</v>
      </c>
      <c r="J49" s="53">
        <v>233</v>
      </c>
      <c r="K49" s="54"/>
      <c r="L49" s="55">
        <v>154</v>
      </c>
    </row>
    <row r="50" spans="1:13" ht="19.5" customHeight="1" x14ac:dyDescent="0.25">
      <c r="A50" s="67"/>
      <c r="B50" s="66"/>
      <c r="C50" s="68"/>
      <c r="D50" s="17" t="s">
        <v>8</v>
      </c>
      <c r="E50" s="53">
        <f t="shared" si="21"/>
        <v>0</v>
      </c>
      <c r="F50" s="53">
        <v>0</v>
      </c>
      <c r="G50" s="53">
        <v>0</v>
      </c>
      <c r="H50" s="53">
        <v>0</v>
      </c>
      <c r="I50" s="53">
        <v>0</v>
      </c>
      <c r="J50" s="53">
        <v>0</v>
      </c>
      <c r="K50" s="54"/>
      <c r="L50" s="55">
        <v>0</v>
      </c>
    </row>
    <row r="51" spans="1:13" ht="17.25" customHeight="1" x14ac:dyDescent="0.25">
      <c r="A51" s="117" t="s">
        <v>83</v>
      </c>
      <c r="B51" s="67" t="s">
        <v>104</v>
      </c>
      <c r="C51" s="68" t="s">
        <v>99</v>
      </c>
      <c r="D51" s="15" t="s">
        <v>4</v>
      </c>
      <c r="E51" s="57">
        <f>E56</f>
        <v>5695.7</v>
      </c>
      <c r="F51" s="57">
        <f t="shared" ref="F51:L51" si="22">F56</f>
        <v>2741</v>
      </c>
      <c r="G51" s="57">
        <f t="shared" si="22"/>
        <v>2954.7</v>
      </c>
      <c r="H51" s="57">
        <f t="shared" si="22"/>
        <v>0</v>
      </c>
      <c r="I51" s="57">
        <f t="shared" si="22"/>
        <v>0</v>
      </c>
      <c r="J51" s="57">
        <f t="shared" si="22"/>
        <v>0</v>
      </c>
      <c r="K51" s="57">
        <f t="shared" si="22"/>
        <v>0</v>
      </c>
      <c r="L51" s="57">
        <f t="shared" si="22"/>
        <v>0</v>
      </c>
    </row>
    <row r="52" spans="1:13" x14ac:dyDescent="0.25">
      <c r="A52" s="117"/>
      <c r="B52" s="67"/>
      <c r="C52" s="68"/>
      <c r="D52" s="17" t="s">
        <v>5</v>
      </c>
      <c r="E52" s="53">
        <f t="shared" ref="E52:L55" si="23">E57</f>
        <v>0</v>
      </c>
      <c r="F52" s="53">
        <f t="shared" si="23"/>
        <v>0</v>
      </c>
      <c r="G52" s="53">
        <f t="shared" si="23"/>
        <v>0</v>
      </c>
      <c r="H52" s="53">
        <f t="shared" si="23"/>
        <v>0</v>
      </c>
      <c r="I52" s="53">
        <f t="shared" si="23"/>
        <v>0</v>
      </c>
      <c r="J52" s="53">
        <f t="shared" si="23"/>
        <v>0</v>
      </c>
      <c r="K52" s="53">
        <f t="shared" si="23"/>
        <v>0</v>
      </c>
      <c r="L52" s="53">
        <f t="shared" si="23"/>
        <v>0</v>
      </c>
    </row>
    <row r="53" spans="1:13" x14ac:dyDescent="0.25">
      <c r="A53" s="117"/>
      <c r="B53" s="67"/>
      <c r="C53" s="68"/>
      <c r="D53" s="17" t="s">
        <v>6</v>
      </c>
      <c r="E53" s="53">
        <f t="shared" si="23"/>
        <v>0</v>
      </c>
      <c r="F53" s="53">
        <f t="shared" si="23"/>
        <v>0</v>
      </c>
      <c r="G53" s="53">
        <f t="shared" si="23"/>
        <v>0</v>
      </c>
      <c r="H53" s="53">
        <f t="shared" si="23"/>
        <v>0</v>
      </c>
      <c r="I53" s="53">
        <f t="shared" si="23"/>
        <v>0</v>
      </c>
      <c r="J53" s="53">
        <f t="shared" si="23"/>
        <v>0</v>
      </c>
      <c r="K53" s="53">
        <f t="shared" si="23"/>
        <v>0</v>
      </c>
      <c r="L53" s="53">
        <f t="shared" si="23"/>
        <v>0</v>
      </c>
    </row>
    <row r="54" spans="1:13" x14ac:dyDescent="0.25">
      <c r="A54" s="117"/>
      <c r="B54" s="67"/>
      <c r="C54" s="68"/>
      <c r="D54" s="17" t="s">
        <v>7</v>
      </c>
      <c r="E54" s="53">
        <f t="shared" si="23"/>
        <v>5695.7</v>
      </c>
      <c r="F54" s="53">
        <f t="shared" si="23"/>
        <v>2741</v>
      </c>
      <c r="G54" s="53">
        <f t="shared" si="23"/>
        <v>2954.7</v>
      </c>
      <c r="H54" s="53">
        <f t="shared" si="23"/>
        <v>0</v>
      </c>
      <c r="I54" s="53">
        <f t="shared" si="23"/>
        <v>0</v>
      </c>
      <c r="J54" s="53">
        <f t="shared" si="23"/>
        <v>0</v>
      </c>
      <c r="K54" s="53">
        <f t="shared" si="23"/>
        <v>0</v>
      </c>
      <c r="L54" s="53">
        <f t="shared" si="23"/>
        <v>0</v>
      </c>
    </row>
    <row r="55" spans="1:13" ht="16.5" customHeight="1" x14ac:dyDescent="0.25">
      <c r="A55" s="117"/>
      <c r="B55" s="67"/>
      <c r="C55" s="68"/>
      <c r="D55" s="17" t="s">
        <v>8</v>
      </c>
      <c r="E55" s="53">
        <f t="shared" si="23"/>
        <v>0</v>
      </c>
      <c r="F55" s="53">
        <f t="shared" si="23"/>
        <v>0</v>
      </c>
      <c r="G55" s="53">
        <f t="shared" si="23"/>
        <v>0</v>
      </c>
      <c r="H55" s="53">
        <f t="shared" si="23"/>
        <v>0</v>
      </c>
      <c r="I55" s="53">
        <f t="shared" si="23"/>
        <v>0</v>
      </c>
      <c r="J55" s="53">
        <f t="shared" si="23"/>
        <v>0</v>
      </c>
      <c r="K55" s="53">
        <f t="shared" si="23"/>
        <v>0</v>
      </c>
      <c r="L55" s="53">
        <f t="shared" si="23"/>
        <v>0</v>
      </c>
    </row>
    <row r="56" spans="1:13" ht="24.75" customHeight="1" x14ac:dyDescent="0.25">
      <c r="A56" s="67" t="s">
        <v>76</v>
      </c>
      <c r="B56" s="66" t="s">
        <v>103</v>
      </c>
      <c r="C56" s="68" t="s">
        <v>100</v>
      </c>
      <c r="D56" s="17" t="s">
        <v>4</v>
      </c>
      <c r="E56" s="49">
        <f>E57+E58+E59+E60</f>
        <v>5695.7</v>
      </c>
      <c r="F56" s="59">
        <f t="shared" ref="F56:L56" si="24">F57+F58+F59+F60</f>
        <v>2741</v>
      </c>
      <c r="G56" s="59">
        <f t="shared" si="24"/>
        <v>2954.7</v>
      </c>
      <c r="H56" s="59">
        <f t="shared" si="24"/>
        <v>0</v>
      </c>
      <c r="I56" s="59">
        <f t="shared" si="24"/>
        <v>0</v>
      </c>
      <c r="J56" s="59">
        <f t="shared" si="24"/>
        <v>0</v>
      </c>
      <c r="K56" s="59">
        <f t="shared" si="24"/>
        <v>0</v>
      </c>
      <c r="L56" s="59">
        <f t="shared" si="24"/>
        <v>0</v>
      </c>
    </row>
    <row r="57" spans="1:13" ht="15.75" x14ac:dyDescent="0.25">
      <c r="A57" s="67"/>
      <c r="B57" s="66"/>
      <c r="C57" s="68"/>
      <c r="D57" s="17" t="s">
        <v>5</v>
      </c>
      <c r="E57" s="49">
        <f>SUM(F57:L57)</f>
        <v>0</v>
      </c>
      <c r="F57" s="49">
        <f t="shared" ref="F57:L57" si="25">SUM(G57:K57)</f>
        <v>0</v>
      </c>
      <c r="G57" s="49">
        <f t="shared" si="25"/>
        <v>0</v>
      </c>
      <c r="H57" s="49">
        <f t="shared" si="25"/>
        <v>0</v>
      </c>
      <c r="I57" s="49">
        <f t="shared" si="25"/>
        <v>0</v>
      </c>
      <c r="J57" s="49">
        <f t="shared" si="25"/>
        <v>0</v>
      </c>
      <c r="K57" s="49">
        <f t="shared" si="25"/>
        <v>0</v>
      </c>
      <c r="L57" s="40">
        <f t="shared" si="25"/>
        <v>0</v>
      </c>
    </row>
    <row r="58" spans="1:13" ht="15.75" x14ac:dyDescent="0.25">
      <c r="A58" s="67"/>
      <c r="B58" s="66"/>
      <c r="C58" s="68"/>
      <c r="D58" s="17" t="s">
        <v>6</v>
      </c>
      <c r="E58" s="49">
        <f t="shared" ref="E58:E59" si="26">SUM(F58:L58)</f>
        <v>0</v>
      </c>
      <c r="F58" s="49">
        <f t="shared" ref="F58:L58" si="27">SUM(G58:K58)</f>
        <v>0</v>
      </c>
      <c r="G58" s="49">
        <f t="shared" si="27"/>
        <v>0</v>
      </c>
      <c r="H58" s="49">
        <f t="shared" si="27"/>
        <v>0</v>
      </c>
      <c r="I58" s="49">
        <f t="shared" si="27"/>
        <v>0</v>
      </c>
      <c r="J58" s="49">
        <f t="shared" si="27"/>
        <v>0</v>
      </c>
      <c r="K58" s="49">
        <f t="shared" si="27"/>
        <v>0</v>
      </c>
      <c r="L58" s="40">
        <f t="shared" si="27"/>
        <v>0</v>
      </c>
    </row>
    <row r="59" spans="1:13" ht="15.75" x14ac:dyDescent="0.25">
      <c r="A59" s="67"/>
      <c r="B59" s="66"/>
      <c r="C59" s="68"/>
      <c r="D59" s="17" t="s">
        <v>7</v>
      </c>
      <c r="E59" s="49">
        <f t="shared" si="26"/>
        <v>5695.7</v>
      </c>
      <c r="F59" s="49">
        <v>2741</v>
      </c>
      <c r="G59" s="49">
        <v>2954.7</v>
      </c>
      <c r="H59" s="49">
        <v>0</v>
      </c>
      <c r="I59" s="49">
        <v>0</v>
      </c>
      <c r="J59" s="49">
        <v>0</v>
      </c>
      <c r="L59" s="58">
        <v>0</v>
      </c>
      <c r="M59" s="39"/>
    </row>
    <row r="60" spans="1:13" ht="24" customHeight="1" x14ac:dyDescent="0.25">
      <c r="A60" s="67"/>
      <c r="B60" s="66"/>
      <c r="C60" s="68"/>
      <c r="D60" s="17" t="s">
        <v>8</v>
      </c>
      <c r="E60" s="49">
        <f>SUM(F60:L60)</f>
        <v>0</v>
      </c>
      <c r="F60" s="49">
        <v>0</v>
      </c>
      <c r="G60" s="49">
        <v>0</v>
      </c>
      <c r="H60" s="49">
        <v>0</v>
      </c>
      <c r="I60" s="49">
        <v>0</v>
      </c>
      <c r="J60" s="49">
        <v>0</v>
      </c>
      <c r="L60" s="44">
        <v>0</v>
      </c>
    </row>
    <row r="61" spans="1:13" ht="15.75" hidden="1" customHeight="1" x14ac:dyDescent="0.25">
      <c r="A61" s="66" t="s">
        <v>77</v>
      </c>
      <c r="B61" s="66"/>
      <c r="C61" s="66"/>
      <c r="D61" s="66"/>
      <c r="E61" s="21"/>
      <c r="F61" s="21"/>
      <c r="G61" s="21"/>
      <c r="H61" s="21"/>
      <c r="I61" s="21"/>
      <c r="J61" s="21"/>
      <c r="L61" s="44"/>
    </row>
    <row r="62" spans="1:13" ht="15.75" customHeight="1" x14ac:dyDescent="0.25">
      <c r="A62" s="94" t="s">
        <v>108</v>
      </c>
      <c r="B62" s="94" t="s">
        <v>113</v>
      </c>
      <c r="C62" s="68" t="s">
        <v>100</v>
      </c>
      <c r="D62" s="61" t="s">
        <v>4</v>
      </c>
      <c r="E62" s="62">
        <f>F62+G62+H62+I62+J62+L62</f>
        <v>246</v>
      </c>
      <c r="F62" s="62">
        <v>0</v>
      </c>
      <c r="G62" s="62">
        <v>0</v>
      </c>
      <c r="H62" s="62">
        <v>0</v>
      </c>
      <c r="I62" s="62">
        <f>I63+I64+I65</f>
        <v>246</v>
      </c>
      <c r="J62" s="65">
        <v>0</v>
      </c>
      <c r="K62" s="65">
        <v>0</v>
      </c>
      <c r="L62" s="65">
        <v>0</v>
      </c>
    </row>
    <row r="63" spans="1:13" ht="15.75" customHeight="1" x14ac:dyDescent="0.25">
      <c r="A63" s="95"/>
      <c r="B63" s="95"/>
      <c r="C63" s="68"/>
      <c r="D63" s="61" t="s">
        <v>5</v>
      </c>
      <c r="E63" s="62">
        <f t="shared" ref="E63:E76" si="28">SUM(F63:L63)</f>
        <v>0</v>
      </c>
      <c r="F63" s="62">
        <v>0</v>
      </c>
      <c r="G63" s="62">
        <v>0</v>
      </c>
      <c r="H63" s="62">
        <v>0</v>
      </c>
      <c r="I63" s="62">
        <v>0</v>
      </c>
      <c r="J63" s="65">
        <v>0</v>
      </c>
      <c r="K63" s="65">
        <v>0</v>
      </c>
      <c r="L63" s="65">
        <v>0</v>
      </c>
    </row>
    <row r="64" spans="1:13" ht="15.75" customHeight="1" x14ac:dyDescent="0.25">
      <c r="A64" s="95"/>
      <c r="B64" s="95"/>
      <c r="C64" s="68"/>
      <c r="D64" s="61" t="s">
        <v>6</v>
      </c>
      <c r="E64" s="62">
        <f t="shared" si="28"/>
        <v>0</v>
      </c>
      <c r="F64" s="62">
        <v>0</v>
      </c>
      <c r="G64" s="62">
        <v>0</v>
      </c>
      <c r="H64" s="62">
        <v>0</v>
      </c>
      <c r="I64" s="62">
        <v>0</v>
      </c>
      <c r="J64" s="62">
        <v>0</v>
      </c>
      <c r="L64" s="44">
        <v>0</v>
      </c>
    </row>
    <row r="65" spans="1:12" ht="15.75" customHeight="1" x14ac:dyDescent="0.25">
      <c r="A65" s="95"/>
      <c r="B65" s="95"/>
      <c r="C65" s="68"/>
      <c r="D65" s="61" t="s">
        <v>7</v>
      </c>
      <c r="E65" s="62">
        <f t="shared" si="28"/>
        <v>246</v>
      </c>
      <c r="F65" s="62">
        <v>0</v>
      </c>
      <c r="G65" s="62">
        <v>0</v>
      </c>
      <c r="H65" s="62">
        <v>0</v>
      </c>
      <c r="I65" s="62">
        <f>I70+I75</f>
        <v>246</v>
      </c>
      <c r="J65" s="65">
        <f t="shared" ref="J65:L65" si="29">J70+J75</f>
        <v>0</v>
      </c>
      <c r="K65" s="65">
        <f t="shared" si="29"/>
        <v>0</v>
      </c>
      <c r="L65" s="65">
        <f t="shared" si="29"/>
        <v>0</v>
      </c>
    </row>
    <row r="66" spans="1:12" ht="26.25" customHeight="1" x14ac:dyDescent="0.25">
      <c r="A66" s="96"/>
      <c r="B66" s="96"/>
      <c r="C66" s="68"/>
      <c r="D66" s="61" t="s">
        <v>8</v>
      </c>
      <c r="E66" s="62">
        <f t="shared" si="28"/>
        <v>0</v>
      </c>
      <c r="F66" s="62">
        <v>0</v>
      </c>
      <c r="G66" s="62">
        <v>0</v>
      </c>
      <c r="H66" s="62">
        <v>0</v>
      </c>
      <c r="I66" s="62">
        <v>0</v>
      </c>
      <c r="J66" s="62">
        <v>0</v>
      </c>
      <c r="L66" s="44">
        <v>0</v>
      </c>
    </row>
    <row r="67" spans="1:12" ht="15.75" customHeight="1" x14ac:dyDescent="0.25">
      <c r="A67" s="106" t="s">
        <v>109</v>
      </c>
      <c r="B67" s="94" t="s">
        <v>110</v>
      </c>
      <c r="C67" s="68" t="s">
        <v>100</v>
      </c>
      <c r="D67" s="61" t="s">
        <v>4</v>
      </c>
      <c r="E67" s="62">
        <f t="shared" si="28"/>
        <v>0</v>
      </c>
      <c r="F67" s="62">
        <v>0</v>
      </c>
      <c r="G67" s="62">
        <v>0</v>
      </c>
      <c r="H67" s="62">
        <v>0</v>
      </c>
      <c r="I67" s="62">
        <v>0</v>
      </c>
      <c r="J67" s="62">
        <v>0</v>
      </c>
      <c r="L67" s="44">
        <v>0</v>
      </c>
    </row>
    <row r="68" spans="1:12" ht="15.75" customHeight="1" x14ac:dyDescent="0.25">
      <c r="A68" s="107"/>
      <c r="B68" s="95"/>
      <c r="C68" s="68"/>
      <c r="D68" s="61" t="s">
        <v>5</v>
      </c>
      <c r="E68" s="62">
        <f t="shared" si="28"/>
        <v>0</v>
      </c>
      <c r="F68" s="62">
        <v>0</v>
      </c>
      <c r="G68" s="62">
        <v>0</v>
      </c>
      <c r="H68" s="62">
        <v>0</v>
      </c>
      <c r="I68" s="62">
        <v>0</v>
      </c>
      <c r="J68" s="62">
        <v>0</v>
      </c>
      <c r="L68" s="44">
        <v>0</v>
      </c>
    </row>
    <row r="69" spans="1:12" ht="15.75" customHeight="1" x14ac:dyDescent="0.25">
      <c r="A69" s="107"/>
      <c r="B69" s="95"/>
      <c r="C69" s="68"/>
      <c r="D69" s="61" t="s">
        <v>6</v>
      </c>
      <c r="E69" s="62">
        <f t="shared" si="28"/>
        <v>0</v>
      </c>
      <c r="F69" s="62">
        <v>0</v>
      </c>
      <c r="G69" s="62">
        <v>0</v>
      </c>
      <c r="H69" s="62">
        <v>0</v>
      </c>
      <c r="I69" s="62">
        <v>0</v>
      </c>
      <c r="J69" s="62">
        <v>0</v>
      </c>
      <c r="L69" s="44">
        <v>0</v>
      </c>
    </row>
    <row r="70" spans="1:12" ht="15.75" customHeight="1" x14ac:dyDescent="0.25">
      <c r="A70" s="107"/>
      <c r="B70" s="95"/>
      <c r="C70" s="68"/>
      <c r="D70" s="61" t="s">
        <v>7</v>
      </c>
      <c r="E70" s="62">
        <f t="shared" si="28"/>
        <v>246</v>
      </c>
      <c r="F70" s="62">
        <v>0</v>
      </c>
      <c r="G70" s="62">
        <v>0</v>
      </c>
      <c r="H70" s="62">
        <v>0</v>
      </c>
      <c r="I70" s="62">
        <v>246</v>
      </c>
      <c r="J70" s="62">
        <v>0</v>
      </c>
      <c r="L70" s="44">
        <v>0</v>
      </c>
    </row>
    <row r="71" spans="1:12" ht="28.5" customHeight="1" x14ac:dyDescent="0.25">
      <c r="A71" s="108"/>
      <c r="B71" s="96"/>
      <c r="C71" s="68"/>
      <c r="D71" s="61" t="s">
        <v>8</v>
      </c>
      <c r="E71" s="62">
        <f t="shared" ref="E71" si="30">SUM(F71:L71)</f>
        <v>0</v>
      </c>
      <c r="F71" s="62">
        <v>0</v>
      </c>
      <c r="G71" s="62">
        <v>0</v>
      </c>
      <c r="H71" s="62">
        <v>0</v>
      </c>
      <c r="I71" s="62">
        <v>0</v>
      </c>
      <c r="J71" s="62">
        <v>0</v>
      </c>
      <c r="L71" s="44">
        <v>0</v>
      </c>
    </row>
    <row r="72" spans="1:12" ht="15.75" customHeight="1" x14ac:dyDescent="0.25">
      <c r="A72" s="106" t="s">
        <v>111</v>
      </c>
      <c r="B72" s="94" t="s">
        <v>112</v>
      </c>
      <c r="C72" s="68" t="s">
        <v>100</v>
      </c>
      <c r="D72" s="63" t="s">
        <v>4</v>
      </c>
      <c r="E72" s="64">
        <f t="shared" si="28"/>
        <v>0</v>
      </c>
      <c r="F72" s="64">
        <v>0</v>
      </c>
      <c r="G72" s="64">
        <v>0</v>
      </c>
      <c r="H72" s="64">
        <v>0</v>
      </c>
      <c r="I72" s="64">
        <v>0</v>
      </c>
      <c r="J72" s="64">
        <v>0</v>
      </c>
      <c r="L72" s="44">
        <v>0</v>
      </c>
    </row>
    <row r="73" spans="1:12" ht="15.75" customHeight="1" x14ac:dyDescent="0.25">
      <c r="A73" s="107"/>
      <c r="B73" s="95"/>
      <c r="C73" s="68"/>
      <c r="D73" s="63" t="s">
        <v>5</v>
      </c>
      <c r="E73" s="64">
        <f t="shared" si="28"/>
        <v>0</v>
      </c>
      <c r="F73" s="64">
        <v>0</v>
      </c>
      <c r="G73" s="64">
        <v>0</v>
      </c>
      <c r="H73" s="64">
        <v>0</v>
      </c>
      <c r="I73" s="64">
        <v>0</v>
      </c>
      <c r="J73" s="64">
        <v>0</v>
      </c>
      <c r="L73" s="44">
        <v>0</v>
      </c>
    </row>
    <row r="74" spans="1:12" ht="15.75" customHeight="1" x14ac:dyDescent="0.25">
      <c r="A74" s="107"/>
      <c r="B74" s="95"/>
      <c r="C74" s="68"/>
      <c r="D74" s="63" t="s">
        <v>6</v>
      </c>
      <c r="E74" s="64">
        <f t="shared" si="28"/>
        <v>0</v>
      </c>
      <c r="F74" s="64">
        <v>0</v>
      </c>
      <c r="G74" s="64">
        <v>0</v>
      </c>
      <c r="H74" s="64">
        <v>0</v>
      </c>
      <c r="I74" s="64">
        <v>0</v>
      </c>
      <c r="J74" s="64">
        <v>0</v>
      </c>
      <c r="L74" s="44">
        <v>0</v>
      </c>
    </row>
    <row r="75" spans="1:12" ht="15.75" customHeight="1" x14ac:dyDescent="0.25">
      <c r="A75" s="107"/>
      <c r="B75" s="95"/>
      <c r="C75" s="68"/>
      <c r="D75" s="63" t="s">
        <v>7</v>
      </c>
      <c r="E75" s="64">
        <f t="shared" si="28"/>
        <v>0</v>
      </c>
      <c r="F75" s="64">
        <v>0</v>
      </c>
      <c r="G75" s="64">
        <v>0</v>
      </c>
      <c r="H75" s="64">
        <v>0</v>
      </c>
      <c r="I75" s="64">
        <v>0</v>
      </c>
      <c r="J75" s="64">
        <v>0</v>
      </c>
      <c r="L75" s="44">
        <v>0</v>
      </c>
    </row>
    <row r="76" spans="1:12" ht="28.5" customHeight="1" x14ac:dyDescent="0.25">
      <c r="A76" s="108"/>
      <c r="B76" s="96"/>
      <c r="C76" s="68"/>
      <c r="D76" s="63" t="s">
        <v>8</v>
      </c>
      <c r="E76" s="64">
        <f t="shared" si="28"/>
        <v>0</v>
      </c>
      <c r="F76" s="64">
        <v>0</v>
      </c>
      <c r="G76" s="64">
        <v>0</v>
      </c>
      <c r="H76" s="64">
        <v>0</v>
      </c>
      <c r="I76" s="64">
        <v>0</v>
      </c>
      <c r="J76" s="64">
        <v>0</v>
      </c>
      <c r="L76" s="44">
        <v>0</v>
      </c>
    </row>
    <row r="77" spans="1:12" ht="15" customHeight="1" x14ac:dyDescent="0.25">
      <c r="A77" s="66" t="s">
        <v>78</v>
      </c>
      <c r="B77" s="66"/>
      <c r="C77" s="66"/>
      <c r="D77" s="66"/>
      <c r="E77" s="50">
        <f>E51+E41+E15</f>
        <v>11354.5</v>
      </c>
      <c r="F77" s="50">
        <f t="shared" ref="F77:L77" si="31">F51+F41+F15</f>
        <v>4863.5</v>
      </c>
      <c r="G77" s="50">
        <f t="shared" si="31"/>
        <v>3482.2</v>
      </c>
      <c r="H77" s="50">
        <f>H15+H41+H51</f>
        <v>391</v>
      </c>
      <c r="I77" s="50">
        <f>I51+I41+I15+I62</f>
        <v>1324.8</v>
      </c>
      <c r="J77" s="50">
        <f t="shared" si="31"/>
        <v>814</v>
      </c>
      <c r="K77" s="50">
        <f t="shared" si="31"/>
        <v>0</v>
      </c>
      <c r="L77" s="50">
        <f t="shared" si="31"/>
        <v>725</v>
      </c>
    </row>
    <row r="78" spans="1:12" ht="15.75" x14ac:dyDescent="0.25">
      <c r="A78" s="66" t="s">
        <v>25</v>
      </c>
      <c r="B78" s="66"/>
      <c r="C78" s="66"/>
      <c r="D78" s="66"/>
      <c r="E78" s="21">
        <f>E53+E43+E18</f>
        <v>0</v>
      </c>
      <c r="F78" s="21">
        <f t="shared" ref="F78:L78" si="32">F53+F43+F18</f>
        <v>0</v>
      </c>
      <c r="G78" s="21">
        <f t="shared" si="32"/>
        <v>0</v>
      </c>
      <c r="H78" s="21">
        <f t="shared" si="32"/>
        <v>0</v>
      </c>
      <c r="I78" s="21">
        <f t="shared" si="32"/>
        <v>0</v>
      </c>
      <c r="J78" s="21">
        <f t="shared" si="32"/>
        <v>0</v>
      </c>
      <c r="K78" s="40">
        <f t="shared" si="32"/>
        <v>0</v>
      </c>
      <c r="L78" s="40">
        <f t="shared" si="32"/>
        <v>0</v>
      </c>
    </row>
    <row r="79" spans="1:12" ht="15.75" x14ac:dyDescent="0.25">
      <c r="A79" s="66" t="s">
        <v>26</v>
      </c>
      <c r="B79" s="66"/>
      <c r="C79" s="66"/>
      <c r="D79" s="66"/>
      <c r="E79" s="21">
        <f>E52+E42+E17</f>
        <v>0</v>
      </c>
      <c r="F79" s="21">
        <f t="shared" ref="F79:L79" si="33">F52+F42+F17</f>
        <v>0</v>
      </c>
      <c r="G79" s="21">
        <f t="shared" si="33"/>
        <v>0</v>
      </c>
      <c r="H79" s="21">
        <f t="shared" si="33"/>
        <v>0</v>
      </c>
      <c r="I79" s="21">
        <f t="shared" si="33"/>
        <v>0</v>
      </c>
      <c r="J79" s="21">
        <f t="shared" si="33"/>
        <v>0</v>
      </c>
      <c r="K79" s="40">
        <f t="shared" si="33"/>
        <v>0</v>
      </c>
      <c r="L79" s="40">
        <f t="shared" si="33"/>
        <v>0</v>
      </c>
    </row>
    <row r="80" spans="1:12" ht="15.75" x14ac:dyDescent="0.25">
      <c r="A80" s="66" t="s">
        <v>27</v>
      </c>
      <c r="B80" s="66"/>
      <c r="C80" s="66"/>
      <c r="D80" s="66"/>
      <c r="E80" s="21">
        <f>E54+E44+E19</f>
        <v>11354.5</v>
      </c>
      <c r="F80" s="40">
        <f t="shared" ref="F80:L80" si="34">F54+F44+F19</f>
        <v>4863.5</v>
      </c>
      <c r="G80" s="40">
        <f t="shared" si="34"/>
        <v>3482.2</v>
      </c>
      <c r="H80" s="40">
        <f t="shared" si="34"/>
        <v>391</v>
      </c>
      <c r="I80" s="40">
        <f>I54+I44+I19+I65</f>
        <v>1324.8</v>
      </c>
      <c r="J80" s="40">
        <f t="shared" si="34"/>
        <v>814</v>
      </c>
      <c r="K80" s="40">
        <f t="shared" si="34"/>
        <v>0</v>
      </c>
      <c r="L80" s="40">
        <f t="shared" si="34"/>
        <v>725</v>
      </c>
    </row>
    <row r="81" spans="1:12" ht="15.75" x14ac:dyDescent="0.25">
      <c r="A81" s="66" t="s">
        <v>8</v>
      </c>
      <c r="B81" s="66"/>
      <c r="C81" s="66"/>
      <c r="D81" s="66"/>
      <c r="E81" s="21">
        <f>E55+E45+E20</f>
        <v>0</v>
      </c>
      <c r="F81" s="21">
        <f t="shared" ref="F81:L81" si="35">F55+F45+F20</f>
        <v>0</v>
      </c>
      <c r="G81" s="21">
        <f t="shared" si="35"/>
        <v>0</v>
      </c>
      <c r="H81" s="21">
        <f t="shared" si="35"/>
        <v>0</v>
      </c>
      <c r="I81" s="21">
        <f t="shared" si="35"/>
        <v>0</v>
      </c>
      <c r="J81" s="21">
        <f t="shared" si="35"/>
        <v>0</v>
      </c>
      <c r="K81" s="40">
        <f t="shared" si="35"/>
        <v>0</v>
      </c>
      <c r="L81" s="40">
        <f t="shared" si="35"/>
        <v>0</v>
      </c>
    </row>
  </sheetData>
  <mergeCells count="63">
    <mergeCell ref="A6:L6"/>
    <mergeCell ref="A7:L7"/>
    <mergeCell ref="A8:L8"/>
    <mergeCell ref="A1:L1"/>
    <mergeCell ref="A2:L2"/>
    <mergeCell ref="A3:L3"/>
    <mergeCell ref="A4:L4"/>
    <mergeCell ref="A5:L5"/>
    <mergeCell ref="A79:D79"/>
    <mergeCell ref="A51:A55"/>
    <mergeCell ref="C51:C55"/>
    <mergeCell ref="A80:D80"/>
    <mergeCell ref="A81:D81"/>
    <mergeCell ref="A56:A60"/>
    <mergeCell ref="B56:B60"/>
    <mergeCell ref="C56:C60"/>
    <mergeCell ref="A61:D61"/>
    <mergeCell ref="A77:D77"/>
    <mergeCell ref="A78:D78"/>
    <mergeCell ref="C62:C66"/>
    <mergeCell ref="C67:C71"/>
    <mergeCell ref="B62:B66"/>
    <mergeCell ref="B67:B71"/>
    <mergeCell ref="A62:A66"/>
    <mergeCell ref="F9:L10"/>
    <mergeCell ref="D15:D16"/>
    <mergeCell ref="E15:E16"/>
    <mergeCell ref="F15:F16"/>
    <mergeCell ref="D9:D12"/>
    <mergeCell ref="H15:H16"/>
    <mergeCell ref="I15:I16"/>
    <mergeCell ref="J15:J16"/>
    <mergeCell ref="G15:G16"/>
    <mergeCell ref="B31:B35"/>
    <mergeCell ref="C31:C35"/>
    <mergeCell ref="E9:E12"/>
    <mergeCell ref="A9:A12"/>
    <mergeCell ref="B9:B12"/>
    <mergeCell ref="C9:C12"/>
    <mergeCell ref="A21:A25"/>
    <mergeCell ref="B21:B25"/>
    <mergeCell ref="C21:C25"/>
    <mergeCell ref="A15:A20"/>
    <mergeCell ref="C15:C20"/>
    <mergeCell ref="B15:B20"/>
    <mergeCell ref="A26:A30"/>
    <mergeCell ref="B26:B30"/>
    <mergeCell ref="C26:C30"/>
    <mergeCell ref="A72:A76"/>
    <mergeCell ref="B72:B76"/>
    <mergeCell ref="C72:C76"/>
    <mergeCell ref="A67:A71"/>
    <mergeCell ref="B41:B45"/>
    <mergeCell ref="B51:B55"/>
    <mergeCell ref="A41:A45"/>
    <mergeCell ref="C41:C45"/>
    <mergeCell ref="A46:A50"/>
    <mergeCell ref="B46:B50"/>
    <mergeCell ref="C46:C50"/>
    <mergeCell ref="A36:A40"/>
    <mergeCell ref="B36:B40"/>
    <mergeCell ref="C36:C40"/>
    <mergeCell ref="A31:A35"/>
  </mergeCells>
  <pageMargins left="0.23622047244094491" right="0.23622047244094491" top="1.3779527559055118" bottom="0.3937007874015748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9"/>
  <sheetViews>
    <sheetView tabSelected="1" workbookViewId="0">
      <selection activeCell="A2" sqref="A2:L2"/>
    </sheetView>
  </sheetViews>
  <sheetFormatPr defaultRowHeight="15" x14ac:dyDescent="0.25"/>
  <cols>
    <col min="1" max="1" width="48.85546875" customWidth="1"/>
    <col min="2" max="2" width="12.85546875" hidden="1" customWidth="1"/>
    <col min="3" max="3" width="10.85546875" customWidth="1"/>
    <col min="4" max="4" width="10" customWidth="1"/>
    <col min="5" max="5" width="10.85546875" customWidth="1"/>
    <col min="6" max="6" width="11.42578125" customWidth="1"/>
    <col min="7" max="7" width="10.5703125" customWidth="1"/>
    <col min="8" max="11" width="9.140625" hidden="1" customWidth="1"/>
    <col min="12" max="12" width="14.85546875" customWidth="1"/>
  </cols>
  <sheetData>
    <row r="1" spans="1:12" x14ac:dyDescent="0.25">
      <c r="A1" s="84" t="s">
        <v>114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</row>
    <row r="2" spans="1:12" x14ac:dyDescent="0.25">
      <c r="A2" s="84" t="s">
        <v>115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</row>
    <row r="3" spans="1:12" x14ac:dyDescent="0.25">
      <c r="A3" s="84" t="s">
        <v>68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</row>
    <row r="4" spans="1:12" ht="13.5" customHeight="1" x14ac:dyDescent="0.25">
      <c r="A4" s="81" t="s">
        <v>69</v>
      </c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</row>
    <row r="5" spans="1:12" hidden="1" x14ac:dyDescent="0.25">
      <c r="F5" s="118"/>
      <c r="G5" s="118"/>
    </row>
    <row r="6" spans="1:12" x14ac:dyDescent="0.25">
      <c r="A6" s="81" t="s">
        <v>95</v>
      </c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</row>
    <row r="8" spans="1:12" ht="17.25" customHeight="1" x14ac:dyDescent="0.25">
      <c r="A8" s="104" t="s">
        <v>106</v>
      </c>
      <c r="B8" s="104"/>
      <c r="C8" s="104"/>
      <c r="D8" s="104"/>
      <c r="E8" s="104"/>
      <c r="F8" s="104"/>
      <c r="G8" s="104"/>
      <c r="H8" s="104"/>
      <c r="I8" s="104"/>
      <c r="J8" s="104"/>
      <c r="K8" s="104"/>
      <c r="L8" s="104"/>
    </row>
    <row r="9" spans="1:12" ht="17.25" customHeight="1" x14ac:dyDescent="0.25">
      <c r="A9" s="105" t="s">
        <v>96</v>
      </c>
      <c r="B9" s="105"/>
      <c r="C9" s="105"/>
      <c r="D9" s="105"/>
      <c r="E9" s="105"/>
      <c r="F9" s="105"/>
      <c r="G9" s="105"/>
      <c r="H9" s="105"/>
      <c r="I9" s="105"/>
      <c r="J9" s="105"/>
      <c r="K9" s="105"/>
      <c r="L9" s="105"/>
    </row>
    <row r="10" spans="1:12" x14ac:dyDescent="0.25">
      <c r="A10" s="119" t="s">
        <v>107</v>
      </c>
      <c r="B10" s="119"/>
      <c r="C10" s="119"/>
      <c r="D10" s="119"/>
      <c r="E10" s="119"/>
      <c r="F10" s="119"/>
      <c r="G10" s="119"/>
      <c r="H10" s="119"/>
      <c r="I10" s="119"/>
      <c r="J10" s="119"/>
      <c r="K10" s="119"/>
      <c r="L10" s="119"/>
    </row>
    <row r="11" spans="1:12" ht="13.5" customHeight="1" x14ac:dyDescent="0.25">
      <c r="A11" s="123" t="s">
        <v>0</v>
      </c>
      <c r="B11" s="124" t="s">
        <v>105</v>
      </c>
      <c r="C11" s="124"/>
      <c r="D11" s="124"/>
      <c r="E11" s="124"/>
      <c r="F11" s="124"/>
      <c r="G11" s="124"/>
      <c r="H11" s="124"/>
      <c r="I11" s="124"/>
      <c r="J11" s="124"/>
      <c r="K11" s="124"/>
      <c r="L11" s="124"/>
    </row>
    <row r="12" spans="1:12" ht="45.75" customHeight="1" x14ac:dyDescent="0.25">
      <c r="A12" s="121"/>
      <c r="B12" s="121" t="s">
        <v>67</v>
      </c>
      <c r="C12" s="125" t="s">
        <v>1</v>
      </c>
      <c r="D12" s="126"/>
      <c r="E12" s="126"/>
      <c r="F12" s="126"/>
      <c r="G12" s="126"/>
      <c r="H12" s="126"/>
      <c r="I12" s="126"/>
      <c r="J12" s="126"/>
      <c r="K12" s="126"/>
      <c r="L12" s="127"/>
    </row>
    <row r="13" spans="1:12" x14ac:dyDescent="0.25">
      <c r="A13" s="122"/>
      <c r="B13" s="122"/>
      <c r="C13" s="20" t="s">
        <v>58</v>
      </c>
      <c r="D13" s="20" t="s">
        <v>59</v>
      </c>
      <c r="E13" s="20" t="s">
        <v>60</v>
      </c>
      <c r="F13" s="20" t="s">
        <v>90</v>
      </c>
      <c r="G13" s="20" t="s">
        <v>91</v>
      </c>
      <c r="H13" s="45"/>
      <c r="I13" s="45"/>
      <c r="J13" s="45"/>
      <c r="K13" s="45"/>
      <c r="L13" s="42" t="s">
        <v>92</v>
      </c>
    </row>
    <row r="14" spans="1:12" x14ac:dyDescent="0.25">
      <c r="A14" s="46">
        <v>1</v>
      </c>
      <c r="B14" s="46">
        <v>2</v>
      </c>
      <c r="C14" s="46">
        <v>3</v>
      </c>
      <c r="D14" s="46">
        <v>4</v>
      </c>
      <c r="E14" s="46">
        <v>5</v>
      </c>
      <c r="F14" s="46">
        <v>6</v>
      </c>
      <c r="G14" s="46">
        <v>7</v>
      </c>
      <c r="H14" s="47"/>
      <c r="I14" s="47"/>
      <c r="J14" s="47"/>
      <c r="K14" s="47"/>
      <c r="L14" s="48">
        <v>8</v>
      </c>
    </row>
    <row r="15" spans="1:12" ht="22.5" customHeight="1" x14ac:dyDescent="0.25">
      <c r="A15" s="128" t="s">
        <v>93</v>
      </c>
      <c r="B15" s="129"/>
      <c r="C15" s="129"/>
      <c r="D15" s="129"/>
      <c r="E15" s="129"/>
      <c r="F15" s="129"/>
      <c r="G15" s="129"/>
      <c r="H15" s="129"/>
      <c r="I15" s="129"/>
      <c r="J15" s="129"/>
      <c r="K15" s="129"/>
      <c r="L15" s="130"/>
    </row>
    <row r="16" spans="1:12" ht="15" customHeight="1" x14ac:dyDescent="0.25">
      <c r="A16" s="20" t="s">
        <v>61</v>
      </c>
      <c r="B16" s="20">
        <f>B22+B28+B34</f>
        <v>17184.400000000001</v>
      </c>
      <c r="C16" s="20">
        <f t="shared" ref="C16:L16" si="0">C22+C28+C34</f>
        <v>7448.4</v>
      </c>
      <c r="D16" s="20">
        <f t="shared" si="0"/>
        <v>4911</v>
      </c>
      <c r="E16" s="20">
        <f t="shared" si="0"/>
        <v>1285</v>
      </c>
      <c r="F16" s="20">
        <f t="shared" si="0"/>
        <v>1922</v>
      </c>
      <c r="G16" s="20">
        <f t="shared" si="0"/>
        <v>1014</v>
      </c>
      <c r="H16" s="20">
        <f t="shared" si="0"/>
        <v>125</v>
      </c>
      <c r="I16" s="20">
        <f t="shared" si="0"/>
        <v>0</v>
      </c>
      <c r="J16" s="20">
        <f t="shared" si="0"/>
        <v>0</v>
      </c>
      <c r="K16" s="20">
        <f t="shared" si="0"/>
        <v>0</v>
      </c>
      <c r="L16" s="20">
        <f t="shared" si="0"/>
        <v>850</v>
      </c>
    </row>
    <row r="17" spans="1:12" ht="13.5" customHeight="1" x14ac:dyDescent="0.25">
      <c r="A17" s="20" t="s">
        <v>62</v>
      </c>
      <c r="B17" s="20">
        <f t="shared" ref="B17:L20" si="1">B23+B29+B35</f>
        <v>0</v>
      </c>
      <c r="C17" s="20">
        <v>0</v>
      </c>
      <c r="D17" s="20">
        <v>0</v>
      </c>
      <c r="E17" s="20">
        <f>E23+E29+E35</f>
        <v>0</v>
      </c>
      <c r="F17" s="20">
        <f t="shared" ref="F17:L17" si="2">F23+F29+F35</f>
        <v>0</v>
      </c>
      <c r="G17" s="20">
        <f t="shared" si="2"/>
        <v>0</v>
      </c>
      <c r="H17" s="20">
        <f t="shared" si="2"/>
        <v>0</v>
      </c>
      <c r="I17" s="20">
        <f t="shared" si="2"/>
        <v>0</v>
      </c>
      <c r="J17" s="20">
        <f t="shared" si="2"/>
        <v>0</v>
      </c>
      <c r="K17" s="20">
        <f t="shared" si="2"/>
        <v>0</v>
      </c>
      <c r="L17" s="20">
        <f t="shared" si="2"/>
        <v>0</v>
      </c>
    </row>
    <row r="18" spans="1:12" ht="13.5" customHeight="1" x14ac:dyDescent="0.25">
      <c r="A18" s="20" t="s">
        <v>63</v>
      </c>
      <c r="B18" s="20">
        <f t="shared" si="1"/>
        <v>0</v>
      </c>
      <c r="C18" s="20">
        <v>0</v>
      </c>
      <c r="D18" s="20">
        <v>0</v>
      </c>
      <c r="E18" s="20">
        <f>E24+E30+E36</f>
        <v>0</v>
      </c>
      <c r="F18" s="20">
        <f t="shared" ref="F18:L18" si="3">F24+F30+F36</f>
        <v>0</v>
      </c>
      <c r="G18" s="20">
        <f t="shared" si="3"/>
        <v>0</v>
      </c>
      <c r="H18" s="20">
        <f t="shared" si="3"/>
        <v>0</v>
      </c>
      <c r="I18" s="20">
        <f t="shared" si="3"/>
        <v>0</v>
      </c>
      <c r="J18" s="20">
        <f t="shared" si="3"/>
        <v>0</v>
      </c>
      <c r="K18" s="20">
        <f t="shared" si="3"/>
        <v>0</v>
      </c>
      <c r="L18" s="20">
        <f t="shared" si="3"/>
        <v>0</v>
      </c>
    </row>
    <row r="19" spans="1:12" ht="15.75" customHeight="1" x14ac:dyDescent="0.25">
      <c r="A19" s="20" t="s">
        <v>7</v>
      </c>
      <c r="B19" s="20">
        <f t="shared" si="1"/>
        <v>17184.400000000001</v>
      </c>
      <c r="C19" s="20">
        <f t="shared" si="1"/>
        <v>7448.4</v>
      </c>
      <c r="D19" s="20">
        <f t="shared" si="1"/>
        <v>4911</v>
      </c>
      <c r="E19" s="20">
        <f t="shared" si="1"/>
        <v>1285</v>
      </c>
      <c r="F19" s="20">
        <f t="shared" si="1"/>
        <v>1922</v>
      </c>
      <c r="G19" s="20">
        <f t="shared" si="1"/>
        <v>1014</v>
      </c>
      <c r="H19" s="20">
        <f t="shared" si="1"/>
        <v>0</v>
      </c>
      <c r="I19" s="20">
        <f t="shared" si="1"/>
        <v>0</v>
      </c>
      <c r="J19" s="20">
        <f t="shared" si="1"/>
        <v>0</v>
      </c>
      <c r="K19" s="20">
        <f t="shared" si="1"/>
        <v>0</v>
      </c>
      <c r="L19" s="20">
        <f t="shared" si="1"/>
        <v>850</v>
      </c>
    </row>
    <row r="20" spans="1:12" ht="16.5" customHeight="1" x14ac:dyDescent="0.25">
      <c r="A20" s="20" t="s">
        <v>8</v>
      </c>
      <c r="B20" s="20">
        <f t="shared" si="1"/>
        <v>0</v>
      </c>
      <c r="C20" s="20">
        <f t="shared" si="1"/>
        <v>0</v>
      </c>
      <c r="D20" s="20">
        <f t="shared" si="1"/>
        <v>0</v>
      </c>
      <c r="E20" s="20">
        <f t="shared" si="1"/>
        <v>0</v>
      </c>
      <c r="F20" s="20">
        <f t="shared" si="1"/>
        <v>0</v>
      </c>
      <c r="G20" s="20">
        <f t="shared" si="1"/>
        <v>0</v>
      </c>
      <c r="H20" s="20">
        <f t="shared" si="1"/>
        <v>0</v>
      </c>
      <c r="I20" s="20">
        <f t="shared" si="1"/>
        <v>0</v>
      </c>
      <c r="J20" s="20">
        <f t="shared" si="1"/>
        <v>0</v>
      </c>
      <c r="K20" s="20">
        <f t="shared" si="1"/>
        <v>0</v>
      </c>
      <c r="L20" s="20">
        <f t="shared" si="1"/>
        <v>0</v>
      </c>
    </row>
    <row r="21" spans="1:12" ht="14.25" customHeight="1" x14ac:dyDescent="0.25">
      <c r="A21" s="120" t="s">
        <v>64</v>
      </c>
      <c r="B21" s="120"/>
      <c r="C21" s="120"/>
      <c r="D21" s="120"/>
      <c r="E21" s="120"/>
      <c r="F21" s="120"/>
      <c r="G21" s="120"/>
      <c r="H21" s="45"/>
      <c r="I21" s="45"/>
      <c r="J21" s="45"/>
      <c r="K21" s="45"/>
      <c r="L21" s="42"/>
    </row>
    <row r="22" spans="1:12" ht="23.25" customHeight="1" x14ac:dyDescent="0.25">
      <c r="A22" s="20" t="s">
        <v>61</v>
      </c>
      <c r="B22" s="20">
        <f>'1 подпрограмма'!F69</f>
        <v>4904.2</v>
      </c>
      <c r="C22" s="20">
        <f>'1 подпрограмма'!G69</f>
        <v>2577.9</v>
      </c>
      <c r="D22" s="20">
        <f>'1 подпрограмма'!H69</f>
        <v>1086</v>
      </c>
      <c r="E22" s="20">
        <f>'1 подпрограмма'!I69</f>
        <v>840</v>
      </c>
      <c r="F22" s="20">
        <f>'1 подпрограмма'!J69</f>
        <v>152.30000000000001</v>
      </c>
      <c r="G22" s="20">
        <f>'1 подпрограмма'!K69</f>
        <v>153</v>
      </c>
      <c r="H22" s="20">
        <f>'1 подпрограмма'!L69</f>
        <v>95</v>
      </c>
      <c r="I22" s="20">
        <f>'1 подпрограмма'!M69</f>
        <v>0</v>
      </c>
      <c r="J22" s="20">
        <f>'1 подпрограмма'!N69</f>
        <v>0</v>
      </c>
      <c r="K22" s="20">
        <f>'1 подпрограмма'!O69</f>
        <v>0</v>
      </c>
      <c r="L22" s="20">
        <f>'1 подпрограмма'!L69</f>
        <v>95</v>
      </c>
    </row>
    <row r="23" spans="1:12" ht="22.5" customHeight="1" x14ac:dyDescent="0.25">
      <c r="A23" s="20" t="s">
        <v>62</v>
      </c>
      <c r="B23" s="20">
        <f>'1 подпрограмма'!F70</f>
        <v>0</v>
      </c>
      <c r="C23" s="20">
        <f>'1 подпрограмма'!G70</f>
        <v>0</v>
      </c>
      <c r="D23" s="20">
        <f>'1 подпрограмма'!H70</f>
        <v>0</v>
      </c>
      <c r="E23" s="20">
        <f>'1 подпрограмма'!I70</f>
        <v>0</v>
      </c>
      <c r="F23" s="20">
        <f>'1 подпрограмма'!J70</f>
        <v>0</v>
      </c>
      <c r="G23" s="20">
        <f>'1 подпрограмма'!K70</f>
        <v>0</v>
      </c>
      <c r="H23" s="45"/>
      <c r="I23" s="45"/>
      <c r="J23" s="45"/>
      <c r="K23" s="45"/>
      <c r="L23" s="20">
        <f>'1 подпрограмма'!L70</f>
        <v>0</v>
      </c>
    </row>
    <row r="24" spans="1:12" ht="15" customHeight="1" x14ac:dyDescent="0.25">
      <c r="A24" s="20" t="s">
        <v>63</v>
      </c>
      <c r="B24" s="20">
        <f>'1 подпрограмма'!F71</f>
        <v>0</v>
      </c>
      <c r="C24" s="20">
        <f>'1 подпрограмма'!G71</f>
        <v>0</v>
      </c>
      <c r="D24" s="20">
        <f>'1 подпрограмма'!H71</f>
        <v>0</v>
      </c>
      <c r="E24" s="20">
        <f>'1 подпрограмма'!I71</f>
        <v>0</v>
      </c>
      <c r="F24" s="20">
        <f>'1 подпрограмма'!J71</f>
        <v>0</v>
      </c>
      <c r="G24" s="20">
        <f>'1 подпрограмма'!K71</f>
        <v>0</v>
      </c>
      <c r="H24" s="45"/>
      <c r="I24" s="45"/>
      <c r="J24" s="45"/>
      <c r="K24" s="45"/>
      <c r="L24" s="20">
        <f>'1 подпрограмма'!L71</f>
        <v>0</v>
      </c>
    </row>
    <row r="25" spans="1:12" ht="12.75" customHeight="1" x14ac:dyDescent="0.25">
      <c r="A25" s="20" t="s">
        <v>7</v>
      </c>
      <c r="B25" s="20">
        <f>'1 подпрограмма'!F72</f>
        <v>4904.2000000000007</v>
      </c>
      <c r="C25" s="20">
        <f>'1 подпрограмма'!G72</f>
        <v>2577.9</v>
      </c>
      <c r="D25" s="20">
        <f>'1 подпрограмма'!H72</f>
        <v>1086</v>
      </c>
      <c r="E25" s="20">
        <f>'1 подпрограмма'!I72</f>
        <v>840</v>
      </c>
      <c r="F25" s="20">
        <f>'1 подпрограмма'!J72</f>
        <v>152.30000000000001</v>
      </c>
      <c r="G25" s="20">
        <f>'1 подпрограмма'!K72</f>
        <v>153</v>
      </c>
      <c r="H25" s="45"/>
      <c r="I25" s="45"/>
      <c r="J25" s="45"/>
      <c r="K25" s="45"/>
      <c r="L25" s="20">
        <f>'1 подпрограмма'!L72</f>
        <v>95</v>
      </c>
    </row>
    <row r="26" spans="1:12" ht="17.25" customHeight="1" x14ac:dyDescent="0.25">
      <c r="A26" s="20" t="s">
        <v>8</v>
      </c>
      <c r="B26" s="20">
        <f>'1 подпрограмма'!F73</f>
        <v>0</v>
      </c>
      <c r="C26" s="20">
        <f>'1 подпрограмма'!G73</f>
        <v>0</v>
      </c>
      <c r="D26" s="20">
        <f>'1 подпрограмма'!H73</f>
        <v>0</v>
      </c>
      <c r="E26" s="20">
        <f>'1 подпрограмма'!I73</f>
        <v>0</v>
      </c>
      <c r="F26" s="20">
        <f>'1 подпрограмма'!J73</f>
        <v>0</v>
      </c>
      <c r="G26" s="20">
        <f>'1 подпрограмма'!K73</f>
        <v>0</v>
      </c>
      <c r="H26" s="45"/>
      <c r="I26" s="45"/>
      <c r="J26" s="45"/>
      <c r="K26" s="45"/>
      <c r="L26" s="20">
        <f>'1 подпрограмма'!L73</f>
        <v>0</v>
      </c>
    </row>
    <row r="27" spans="1:12" ht="15" customHeight="1" x14ac:dyDescent="0.25">
      <c r="A27" s="120" t="s">
        <v>65</v>
      </c>
      <c r="B27" s="120"/>
      <c r="C27" s="120"/>
      <c r="D27" s="120"/>
      <c r="E27" s="120"/>
      <c r="F27" s="120"/>
      <c r="G27" s="120"/>
      <c r="H27" s="45"/>
      <c r="I27" s="45"/>
      <c r="J27" s="45"/>
      <c r="K27" s="45"/>
      <c r="L27" s="42"/>
    </row>
    <row r="28" spans="1:12" ht="19.5" customHeight="1" x14ac:dyDescent="0.25">
      <c r="A28" s="20" t="s">
        <v>61</v>
      </c>
      <c r="B28" s="20">
        <f>'2 подпрограмма'!E62</f>
        <v>925.69999999999993</v>
      </c>
      <c r="C28" s="20">
        <f>'2 подпрограмма'!F62</f>
        <v>7</v>
      </c>
      <c r="D28" s="20">
        <f>'2 подпрограмма'!G62</f>
        <v>342.8</v>
      </c>
      <c r="E28" s="20">
        <f>'2 подпрограмма'!H62</f>
        <v>54</v>
      </c>
      <c r="F28" s="20">
        <f>'2 подпрограмма'!I62</f>
        <v>444.9</v>
      </c>
      <c r="G28" s="20">
        <f>'2 подпрограмма'!J62</f>
        <v>47</v>
      </c>
      <c r="H28" s="20">
        <f>'2 подпрограмма'!K62</f>
        <v>30</v>
      </c>
      <c r="I28" s="20">
        <f>'2 подпрограмма'!L62</f>
        <v>0</v>
      </c>
      <c r="J28" s="20">
        <f>'2 подпрограмма'!M62</f>
        <v>0</v>
      </c>
      <c r="K28" s="20">
        <f>'2 подпрограмма'!N62</f>
        <v>0</v>
      </c>
      <c r="L28" s="20">
        <f>'2 подпрограмма'!K62</f>
        <v>30</v>
      </c>
    </row>
    <row r="29" spans="1:12" ht="12" customHeight="1" x14ac:dyDescent="0.25">
      <c r="A29" s="20" t="s">
        <v>62</v>
      </c>
      <c r="B29" s="20">
        <f>'2 подпрограмма'!E63</f>
        <v>0</v>
      </c>
      <c r="C29" s="20">
        <f>'2 подпрограмма'!F63</f>
        <v>0</v>
      </c>
      <c r="D29" s="20">
        <f>'2 подпрограмма'!G63</f>
        <v>0</v>
      </c>
      <c r="E29" s="20">
        <f>'2 подпрограмма'!H63</f>
        <v>0</v>
      </c>
      <c r="F29" s="20">
        <f>'2 подпрограмма'!I63</f>
        <v>0</v>
      </c>
      <c r="G29" s="20">
        <f>'2 подпрограмма'!J63</f>
        <v>0</v>
      </c>
      <c r="H29" s="45"/>
      <c r="I29" s="45"/>
      <c r="J29" s="45"/>
      <c r="K29" s="45"/>
      <c r="L29" s="20">
        <f>'2 подпрограмма'!K63</f>
        <v>0</v>
      </c>
    </row>
    <row r="30" spans="1:12" ht="24" customHeight="1" x14ac:dyDescent="0.25">
      <c r="A30" s="20" t="s">
        <v>63</v>
      </c>
      <c r="B30" s="20">
        <f>'2 подпрограмма'!E64</f>
        <v>0</v>
      </c>
      <c r="C30" s="20">
        <f>'2 подпрограмма'!F64</f>
        <v>0</v>
      </c>
      <c r="D30" s="20">
        <f>'2 подпрограмма'!G64</f>
        <v>0</v>
      </c>
      <c r="E30" s="20">
        <f>'2 подпрограмма'!H64</f>
        <v>0</v>
      </c>
      <c r="F30" s="20">
        <f>'2 подпрограмма'!I64</f>
        <v>0</v>
      </c>
      <c r="G30" s="20">
        <f>'2 подпрограмма'!J64</f>
        <v>0</v>
      </c>
      <c r="H30" s="45"/>
      <c r="I30" s="45"/>
      <c r="J30" s="45"/>
      <c r="K30" s="45"/>
      <c r="L30" s="20">
        <f>'2 подпрограмма'!K64</f>
        <v>0</v>
      </c>
    </row>
    <row r="31" spans="1:12" ht="14.25" customHeight="1" x14ac:dyDescent="0.25">
      <c r="A31" s="20" t="s">
        <v>7</v>
      </c>
      <c r="B31" s="20">
        <f>'2 подпрограмма'!E65</f>
        <v>925.69999999999993</v>
      </c>
      <c r="C31" s="20">
        <f>'2 подпрограмма'!F65</f>
        <v>7</v>
      </c>
      <c r="D31" s="20">
        <f>'2 подпрограмма'!G65</f>
        <v>342.8</v>
      </c>
      <c r="E31" s="20">
        <f>'2 подпрограмма'!H65</f>
        <v>54</v>
      </c>
      <c r="F31" s="20">
        <f>'2 подпрограмма'!I65</f>
        <v>444.9</v>
      </c>
      <c r="G31" s="20">
        <f>'2 подпрограмма'!J65</f>
        <v>47</v>
      </c>
      <c r="H31" s="45"/>
      <c r="I31" s="45"/>
      <c r="J31" s="45"/>
      <c r="K31" s="45"/>
      <c r="L31" s="20">
        <f>'2 подпрограмма'!K65</f>
        <v>30</v>
      </c>
    </row>
    <row r="32" spans="1:12" ht="16.5" customHeight="1" x14ac:dyDescent="0.25">
      <c r="A32" s="20" t="s">
        <v>8</v>
      </c>
      <c r="B32" s="20">
        <f>'2 подпрограмма'!E66</f>
        <v>0</v>
      </c>
      <c r="C32" s="20">
        <f>'2 подпрограмма'!F66</f>
        <v>0</v>
      </c>
      <c r="D32" s="20">
        <f>'2 подпрограмма'!G66</f>
        <v>0</v>
      </c>
      <c r="E32" s="20">
        <f>'2 подпрограмма'!H66</f>
        <v>0</v>
      </c>
      <c r="F32" s="20">
        <f>'2 подпрограмма'!I66</f>
        <v>0</v>
      </c>
      <c r="G32" s="20">
        <f>'2 подпрограмма'!J66</f>
        <v>0</v>
      </c>
      <c r="H32" s="45"/>
      <c r="I32" s="45"/>
      <c r="J32" s="45"/>
      <c r="K32" s="45"/>
      <c r="L32" s="20">
        <f>'2 подпрограмма'!K66</f>
        <v>0</v>
      </c>
    </row>
    <row r="33" spans="1:12" ht="18" customHeight="1" x14ac:dyDescent="0.25">
      <c r="A33" s="120" t="s">
        <v>66</v>
      </c>
      <c r="B33" s="120"/>
      <c r="C33" s="120"/>
      <c r="D33" s="120"/>
      <c r="E33" s="120"/>
      <c r="F33" s="120"/>
      <c r="G33" s="120"/>
      <c r="H33" s="45"/>
      <c r="I33" s="45"/>
      <c r="J33" s="45"/>
      <c r="K33" s="45"/>
      <c r="L33" s="42"/>
    </row>
    <row r="34" spans="1:12" ht="15.75" customHeight="1" x14ac:dyDescent="0.25">
      <c r="A34" s="20" t="s">
        <v>61</v>
      </c>
      <c r="B34" s="20">
        <f>'3 подпрограмма'!E77</f>
        <v>11354.5</v>
      </c>
      <c r="C34" s="20">
        <f>'3 подпрограмма'!F77</f>
        <v>4863.5</v>
      </c>
      <c r="D34" s="20">
        <f>'3 подпрограмма'!G77</f>
        <v>3482.2</v>
      </c>
      <c r="E34" s="20">
        <f>'3 подпрограмма'!H77</f>
        <v>391</v>
      </c>
      <c r="F34" s="20">
        <f>'3 подпрограмма'!I77</f>
        <v>1324.8</v>
      </c>
      <c r="G34" s="20">
        <f>'3 подпрограмма'!J77</f>
        <v>814</v>
      </c>
      <c r="H34" s="45"/>
      <c r="I34" s="45"/>
      <c r="J34" s="45"/>
      <c r="K34" s="45"/>
      <c r="L34" s="42">
        <f>'3 подпрограмма'!L77</f>
        <v>725</v>
      </c>
    </row>
    <row r="35" spans="1:12" ht="19.5" customHeight="1" x14ac:dyDescent="0.25">
      <c r="A35" s="20" t="s">
        <v>62</v>
      </c>
      <c r="B35" s="20">
        <f>'3 подпрограмма'!E78</f>
        <v>0</v>
      </c>
      <c r="C35" s="20">
        <f>'3 подпрограмма'!F78</f>
        <v>0</v>
      </c>
      <c r="D35" s="20">
        <f>'3 подпрограмма'!G78</f>
        <v>0</v>
      </c>
      <c r="E35" s="20">
        <f>'3 подпрограмма'!H78</f>
        <v>0</v>
      </c>
      <c r="F35" s="20">
        <f>'3 подпрограмма'!I78</f>
        <v>0</v>
      </c>
      <c r="G35" s="20">
        <f>'3 подпрограмма'!J78</f>
        <v>0</v>
      </c>
      <c r="H35" s="45"/>
      <c r="I35" s="45"/>
      <c r="J35" s="45"/>
      <c r="K35" s="45"/>
      <c r="L35" s="42">
        <f>'3 подпрограмма'!L78</f>
        <v>0</v>
      </c>
    </row>
    <row r="36" spans="1:12" ht="16.5" customHeight="1" x14ac:dyDescent="0.25">
      <c r="A36" s="20" t="s">
        <v>63</v>
      </c>
      <c r="B36" s="20">
        <f>'3 подпрограмма'!E79</f>
        <v>0</v>
      </c>
      <c r="C36" s="20">
        <f>'3 подпрограмма'!F79</f>
        <v>0</v>
      </c>
      <c r="D36" s="20">
        <f>'3 подпрограмма'!G79</f>
        <v>0</v>
      </c>
      <c r="E36" s="20">
        <f>'3 подпрограмма'!H79</f>
        <v>0</v>
      </c>
      <c r="F36" s="20">
        <f>'3 подпрограмма'!I79</f>
        <v>0</v>
      </c>
      <c r="G36" s="20">
        <f>'3 подпрограмма'!J79</f>
        <v>0</v>
      </c>
      <c r="H36" s="45"/>
      <c r="I36" s="45"/>
      <c r="J36" s="45"/>
      <c r="K36" s="45"/>
      <c r="L36" s="42">
        <f>'3 подпрограмма'!L79</f>
        <v>0</v>
      </c>
    </row>
    <row r="37" spans="1:12" ht="17.25" customHeight="1" x14ac:dyDescent="0.25">
      <c r="A37" s="20" t="s">
        <v>7</v>
      </c>
      <c r="B37" s="20">
        <f>'3 подпрограмма'!E80</f>
        <v>11354.5</v>
      </c>
      <c r="C37" s="20">
        <f>'3 подпрограмма'!F80</f>
        <v>4863.5</v>
      </c>
      <c r="D37" s="20">
        <f>'3 подпрограмма'!G80</f>
        <v>3482.2</v>
      </c>
      <c r="E37" s="20">
        <f>'3 подпрограмма'!H80</f>
        <v>391</v>
      </c>
      <c r="F37" s="20">
        <f>'3 подпрограмма'!I80</f>
        <v>1324.8</v>
      </c>
      <c r="G37" s="20">
        <f>'3 подпрограмма'!J80</f>
        <v>814</v>
      </c>
      <c r="H37" s="45"/>
      <c r="I37" s="45"/>
      <c r="J37" s="45"/>
      <c r="K37" s="45"/>
      <c r="L37" s="42">
        <f>'3 подпрограмма'!L80</f>
        <v>725</v>
      </c>
    </row>
    <row r="38" spans="1:12" ht="15" customHeight="1" x14ac:dyDescent="0.25">
      <c r="A38" s="20" t="s">
        <v>8</v>
      </c>
      <c r="B38" s="20">
        <f>'3 подпрограмма'!E81</f>
        <v>0</v>
      </c>
      <c r="C38" s="20">
        <f>'3 подпрограмма'!F81</f>
        <v>0</v>
      </c>
      <c r="D38" s="20">
        <f>'3 подпрограмма'!G81</f>
        <v>0</v>
      </c>
      <c r="E38" s="20">
        <f>'3 подпрограмма'!H81</f>
        <v>0</v>
      </c>
      <c r="F38" s="20">
        <f>'3 подпрограмма'!I81</f>
        <v>0</v>
      </c>
      <c r="G38" s="20">
        <f>'3 подпрограмма'!J81</f>
        <v>0</v>
      </c>
      <c r="H38" s="45"/>
      <c r="I38" s="45"/>
      <c r="J38" s="45"/>
      <c r="K38" s="45"/>
      <c r="L38" s="42">
        <f>'3 подпрограмма'!L81</f>
        <v>0</v>
      </c>
    </row>
    <row r="39" spans="1:12" x14ac:dyDescent="0.25">
      <c r="A39" s="19"/>
      <c r="B39" s="19"/>
      <c r="C39" s="19"/>
      <c r="D39" s="19"/>
      <c r="E39" s="19"/>
      <c r="F39" s="19"/>
      <c r="G39" s="19"/>
    </row>
  </sheetData>
  <mergeCells count="17">
    <mergeCell ref="A10:L10"/>
    <mergeCell ref="A33:G33"/>
    <mergeCell ref="B12:B13"/>
    <mergeCell ref="A11:A13"/>
    <mergeCell ref="A21:G21"/>
    <mergeCell ref="A27:G27"/>
    <mergeCell ref="B11:L11"/>
    <mergeCell ref="C12:L12"/>
    <mergeCell ref="A15:L15"/>
    <mergeCell ref="A6:L6"/>
    <mergeCell ref="A8:L8"/>
    <mergeCell ref="A9:L9"/>
    <mergeCell ref="F5:G5"/>
    <mergeCell ref="A1:L1"/>
    <mergeCell ref="A2:L2"/>
    <mergeCell ref="A3:L3"/>
    <mergeCell ref="A4:L4"/>
  </mergeCells>
  <pageMargins left="0.39370078740157483" right="0.39370078740157483" top="1.3779527559055118" bottom="0.39370078740157483" header="0.11811023622047245" footer="0.11811023622047245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1 подпрограмма</vt:lpstr>
      <vt:lpstr>2 подпрограмма</vt:lpstr>
      <vt:lpstr>3 подпрограмма</vt:lpstr>
      <vt:lpstr>программа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2021-12-08T02:15:45Z</dcterms:modified>
</cp:coreProperties>
</file>