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100" windowHeight="12456"/>
  </bookViews>
  <sheets>
    <sheet name="Аналит.отчет" sheetId="1" r:id="rId1"/>
  </sheets>
  <definedNames>
    <definedName name="_xlnm.Print_Titles" localSheetId="0">Аналит.отчет!$3:$3</definedName>
    <definedName name="_xlnm.Print_Area" localSheetId="0">Аналит.отчет!$A$1:$E$159</definedName>
  </definedNames>
  <calcPr calcId="125725" fullCalcOnLoad="1"/>
</workbook>
</file>

<file path=xl/calcChain.xml><?xml version="1.0" encoding="utf-8"?>
<calcChain xmlns="http://schemas.openxmlformats.org/spreadsheetml/2006/main">
  <c r="C5" i="1"/>
  <c r="C18" s="1"/>
  <c r="E18" s="1"/>
  <c r="D5"/>
  <c r="E5"/>
  <c r="C7"/>
  <c r="E7"/>
  <c r="E8"/>
  <c r="E9"/>
  <c r="E10"/>
  <c r="E11"/>
  <c r="E12"/>
  <c r="E13"/>
  <c r="E14"/>
  <c r="E15"/>
  <c r="E16"/>
  <c r="E17"/>
  <c r="D18"/>
  <c r="E19"/>
  <c r="E20"/>
  <c r="E21"/>
  <c r="E22"/>
  <c r="E23"/>
  <c r="E24"/>
  <c r="C25"/>
  <c r="D25"/>
  <c r="E25"/>
  <c r="C28"/>
  <c r="D28"/>
  <c r="E28" s="1"/>
  <c r="E29"/>
  <c r="E31"/>
  <c r="E32"/>
  <c r="E34"/>
  <c r="E35"/>
  <c r="E37"/>
  <c r="E38"/>
  <c r="E40"/>
  <c r="E42"/>
  <c r="E43"/>
  <c r="C45"/>
  <c r="E45" s="1"/>
  <c r="D45"/>
  <c r="E46"/>
  <c r="E47"/>
  <c r="E49"/>
  <c r="C52"/>
  <c r="E52" s="1"/>
  <c r="E53"/>
  <c r="E55"/>
  <c r="E56"/>
  <c r="C57"/>
  <c r="E57"/>
  <c r="E58"/>
  <c r="E60"/>
  <c r="E61"/>
  <c r="E62"/>
  <c r="E63"/>
  <c r="E64"/>
  <c r="E65"/>
  <c r="E66"/>
  <c r="E67"/>
  <c r="E68"/>
  <c r="E69"/>
  <c r="E70"/>
  <c r="E71"/>
  <c r="E72"/>
  <c r="E73"/>
  <c r="E74"/>
  <c r="E75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C98"/>
  <c r="D98"/>
  <c r="E98"/>
  <c r="E100"/>
  <c r="E101"/>
  <c r="E102"/>
  <c r="E104"/>
  <c r="E105"/>
  <c r="E106"/>
  <c r="E107"/>
  <c r="E108"/>
  <c r="E109"/>
  <c r="E110"/>
  <c r="E111"/>
  <c r="E112"/>
  <c r="E113"/>
  <c r="E114"/>
  <c r="E115"/>
  <c r="C116"/>
  <c r="D116"/>
  <c r="E116"/>
  <c r="E118"/>
  <c r="E119"/>
  <c r="E120"/>
  <c r="E121"/>
  <c r="E122"/>
  <c r="E123"/>
  <c r="C124"/>
  <c r="E124" s="1"/>
  <c r="E125"/>
  <c r="E127"/>
  <c r="E128"/>
  <c r="E129"/>
  <c r="E131"/>
  <c r="E132"/>
  <c r="E133"/>
  <c r="E134"/>
  <c r="E135"/>
  <c r="E136"/>
  <c r="E137"/>
  <c r="E138"/>
  <c r="E140"/>
  <c r="E141"/>
  <c r="E142"/>
  <c r="E143"/>
  <c r="E144"/>
  <c r="E145"/>
  <c r="E146"/>
  <c r="E147"/>
  <c r="D148"/>
  <c r="E149"/>
  <c r="E150"/>
  <c r="C148" l="1"/>
  <c r="E148" s="1"/>
</calcChain>
</file>

<file path=xl/comments1.xml><?xml version="1.0" encoding="utf-8"?>
<comments xmlns="http://schemas.openxmlformats.org/spreadsheetml/2006/main">
  <authors>
    <author>Tatarinova</author>
  </authors>
  <commentList>
    <comment ref="A49" authorId="0">
      <text>
        <r>
          <rPr>
            <b/>
            <sz val="8"/>
            <color indexed="81"/>
            <rFont val="Tahoma"/>
            <family val="2"/>
            <charset val="204"/>
          </rPr>
          <t>Tatarinova: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по сводке автотранспорт</t>
        </r>
      </text>
    </comment>
    <comment ref="A52" authorId="0">
      <text>
        <r>
          <rPr>
            <b/>
            <sz val="8"/>
            <color indexed="81"/>
            <rFont val="Tahoma"/>
            <family val="2"/>
            <charset val="204"/>
          </rPr>
          <t>Tatarinova: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по сводке розничный товарооборот</t>
        </r>
      </text>
    </comment>
    <comment ref="A147" authorId="0">
      <text>
        <r>
          <rPr>
            <b/>
            <sz val="8"/>
            <color indexed="81"/>
            <rFont val="Tahoma"/>
            <family val="2"/>
            <charset val="204"/>
          </rPr>
          <t>Tatarinova: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На душу населения</t>
        </r>
      </text>
    </comment>
  </commentList>
</comments>
</file>

<file path=xl/sharedStrings.xml><?xml version="1.0" encoding="utf-8"?>
<sst xmlns="http://schemas.openxmlformats.org/spreadsheetml/2006/main" count="288" uniqueCount="123">
  <si>
    <t>8 (3953) 41-69-92</t>
  </si>
  <si>
    <t>Лактионова М.А.</t>
  </si>
  <si>
    <t>Начальник отдела экономического развития АМО "Братский район"                                                             М.А. Лактионова</t>
  </si>
  <si>
    <r>
      <t>*</t>
    </r>
    <r>
      <rPr>
        <u/>
        <sz val="12"/>
        <rFont val="Times New Roman"/>
        <family val="1"/>
        <charset val="204"/>
      </rPr>
      <t>Примечание:</t>
    </r>
    <r>
      <rPr>
        <sz val="12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</si>
  <si>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тыс.руб.</t>
  </si>
  <si>
    <t xml:space="preserve">               в том числе по бюджетным учреждениям </t>
  </si>
  <si>
    <t>Задолженность по заработной плате в целом по МО</t>
  </si>
  <si>
    <t>%</t>
  </si>
  <si>
    <t xml:space="preserve">Доля населения с доходами ниже прожиточного минимума </t>
  </si>
  <si>
    <t>тыс.чел.</t>
  </si>
  <si>
    <t xml:space="preserve">Численность населения с доходами ниже прожиточного минимума </t>
  </si>
  <si>
    <t>раз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</si>
  <si>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</si>
  <si>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руб.</t>
  </si>
  <si>
    <t xml:space="preserve">Прожиточный минимум (начиная со 2 квартала, рассчитывается среднее значение за период) </t>
  </si>
  <si>
    <t>млн.руб.</t>
  </si>
  <si>
    <t>Фонд оплаты труда</t>
  </si>
  <si>
    <t>Выплаты социального характера</t>
  </si>
  <si>
    <t>прочие</t>
  </si>
  <si>
    <t>Управление</t>
  </si>
  <si>
    <t>Образование</t>
  </si>
  <si>
    <t>Физическая культура</t>
  </si>
  <si>
    <t>Культура и искусство</t>
  </si>
  <si>
    <t>из них по отраслям социальной сферы: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</si>
  <si>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</si>
  <si>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Прочие</t>
  </si>
  <si>
    <t>Транспортировка и хранение:</t>
  </si>
  <si>
    <t>Торговля оптовая и розничная; ремонт автотранспортных средств и мотоциклов</t>
  </si>
  <si>
    <t xml:space="preserve"> Строительство</t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</si>
  <si>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</si>
  <si>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</si>
  <si>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</si>
  <si>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>Рыболовство и рыбоводство</t>
  </si>
  <si>
    <t>Лесоводство и лесозаготовки</t>
  </si>
  <si>
    <t>Растениеводство и животноводство, охота и предоставление соответствующих услуг в этих областях</t>
  </si>
  <si>
    <t xml:space="preserve">Сельское, лесное хозяйство, охота, рыбаловство и рыбоводство, в том числе </t>
  </si>
  <si>
    <t>в том числе:</t>
  </si>
  <si>
    <t>Среднемесячная начисленная заработная плата (без выплат социального характера) - всего,</t>
  </si>
  <si>
    <t xml:space="preserve">Среднедушевой денежный доход  </t>
  </si>
  <si>
    <t>Уровень регистрируемой безработицы(к трудоспособному населению)</t>
  </si>
  <si>
    <t>тыс. чел.</t>
  </si>
  <si>
    <t>Предоставление прочих коммунальных, социальных и персональных услуг</t>
  </si>
  <si>
    <t>Здравоохранение и предоставление социальных услуг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</si>
  <si>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</si>
  <si>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</si>
  <si>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Среднесписочная численность работающих - всего,</t>
  </si>
  <si>
    <t xml:space="preserve">Уровень жизни населения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</si>
  <si>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</si>
  <si>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</si>
  <si>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                        в том числе безработные граждане</t>
  </si>
  <si>
    <t xml:space="preserve">Не занятые в экономике  </t>
  </si>
  <si>
    <t>Учащиеся  16 лет и старше</t>
  </si>
  <si>
    <t xml:space="preserve">                        в том числе работающие по найму </t>
  </si>
  <si>
    <t xml:space="preserve">Занятые в экономике  </t>
  </si>
  <si>
    <t xml:space="preserve"> Всего  </t>
  </si>
  <si>
    <t>Численность населения - всего</t>
  </si>
  <si>
    <t>Трудовые ресурсы*</t>
  </si>
  <si>
    <t>Уд. вес численности сельского населения в общей численности населения</t>
  </si>
  <si>
    <t>Уд. вес численности городского населения в общей численности населения</t>
  </si>
  <si>
    <t>чел.</t>
  </si>
  <si>
    <t>Миграция населения (разница между числом прибывших и числом выбывших, приток(+), отток(-)</t>
  </si>
  <si>
    <t>уд. вес в общей численности населения</t>
  </si>
  <si>
    <t xml:space="preserve">                                  старше трудоспособного возраста</t>
  </si>
  <si>
    <t xml:space="preserve">                                  трудоспособный возраст</t>
  </si>
  <si>
    <t xml:space="preserve">                                  моложе трудоспособного возраста</t>
  </si>
  <si>
    <t>Возрастная структура населения</t>
  </si>
  <si>
    <t xml:space="preserve">                                   уд. вес в общей численности населения</t>
  </si>
  <si>
    <t xml:space="preserve">                                   женщины </t>
  </si>
  <si>
    <t xml:space="preserve">                                  мужчины</t>
  </si>
  <si>
    <t>Половая структура населения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</si>
  <si>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</si>
  <si>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Демографические процессы*</t>
  </si>
  <si>
    <t>тыс. руб.</t>
  </si>
  <si>
    <t>бюджетные средства</t>
  </si>
  <si>
    <t xml:space="preserve">Объем инвестиций  -  всего, в т.ч.: </t>
  </si>
  <si>
    <t>Уд. вес выручки предприятий малого бизнеса в выручке  в целом по МО</t>
  </si>
  <si>
    <t>ед.</t>
  </si>
  <si>
    <t>Число действующих малых предприятий - всего</t>
  </si>
  <si>
    <t>Малый бизнес</t>
  </si>
  <si>
    <t xml:space="preserve">Индекс физического объема </t>
  </si>
  <si>
    <t xml:space="preserve">Розничный товарооборот </t>
  </si>
  <si>
    <t>тыс. пас/км</t>
  </si>
  <si>
    <t>Пассажирооборот</t>
  </si>
  <si>
    <t>тыс.т/км</t>
  </si>
  <si>
    <t>Грузооборот</t>
  </si>
  <si>
    <t>кв. м</t>
  </si>
  <si>
    <t>Введено жилья на душу населения</t>
  </si>
  <si>
    <t>Ввод в действие жилых домов</t>
  </si>
  <si>
    <t>Объем работ</t>
  </si>
  <si>
    <t>Строительство:</t>
  </si>
  <si>
    <t>Индекс производства продукции в сельхозорганизациях</t>
  </si>
  <si>
    <t>Валовый выпуск продукции  в сельхозорганизациях</t>
  </si>
  <si>
    <t>Сельское, лесное хозяйство, охота, рыбаловство и рыбоводство: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</si>
  <si>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</si>
  <si>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</si>
  <si>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промышленного производства</t>
  </si>
  <si>
    <t>Обеспечение электрической энергией, газом и паром; кондиционирование воздуха (D):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</si>
  <si>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</si>
  <si>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</si>
  <si>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Добыча полезных ископаемых (В):</t>
  </si>
  <si>
    <t>Индекс промышленного производства(В+C+D)</t>
  </si>
  <si>
    <t>Объем отгруженных товаров собственного производства, выполненных работ и услуг (В+C+D+E)</t>
  </si>
  <si>
    <t xml:space="preserve">Промышленное производство: </t>
  </si>
  <si>
    <t>Состояние основных видов экономической деятельности хозяйствующих субъектов МО</t>
  </si>
  <si>
    <t>01.01.2020г.</t>
  </si>
  <si>
    <t>Обеспеченность собственными доходами консолидированного местного бюджета  на душу населения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</si>
  <si>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</si>
  <si>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</si>
  <si>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 xml:space="preserve">Доля убыточных предприятий </t>
  </si>
  <si>
    <t xml:space="preserve">Доля  прибыльных предприятий </t>
  </si>
  <si>
    <t>Убыток</t>
  </si>
  <si>
    <t xml:space="preserve">Прибыль, прибыльно работающих  предприятий </t>
  </si>
  <si>
    <t>Выручка от реализации продукции, работ, услуг на душу населения</t>
  </si>
  <si>
    <t xml:space="preserve">Торговля оптовая и розничная; ремонт автотранспортных средств и мотоциклов </t>
  </si>
  <si>
    <t>в т.ч. по видам экономической деятельности:</t>
  </si>
  <si>
    <t xml:space="preserve">Выручка от реализации продукции, работ, услуг
(в действующих ценах) - всего, </t>
  </si>
  <si>
    <t>Итоги развития МО</t>
  </si>
  <si>
    <t>Динамика, %</t>
  </si>
  <si>
    <t>Значение показателя за соответствующий период прошлого года</t>
  </si>
  <si>
    <t>Значение показателя за отчетный период</t>
  </si>
  <si>
    <t>Ед. изм.</t>
  </si>
  <si>
    <t>Наименование показателя</t>
  </si>
  <si>
    <t>Аналитический отчет о социально-экономической ситуации в муниципальном образовании "Братский район" за   2020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</si>
</sst>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-* #,##0.00&quot;р.&quot;_-;\-* #,##0.00&quot;р.&quot;_-;_-* &quot;-&quot;??&quot;р.&quot;_-;_-@_-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1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6" fillId="0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/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6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3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4" fontId="6" fillId="2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wrapText="1"/>
    </xf>
    <xf numFmtId="4" fontId="12" fillId="3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6" fillId="0" borderId="5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="75" zoomScaleNormal="75" zoomScaleSheetLayoutView="77" workbookViewId="0">
      <pane ySplit="4" topLeftCell="A5" activePane="bottomLeft" state="frozen"/>
      <selection pane="bottomLeft" activeCell="C9" sqref="C9"/>
    </sheetView>
  </sheetViews>
  <sheetFormatPr defaultRowHeight="13.2"/>
  <cols>
    <col min="1" max="1" width="86.5546875" customWidth="1"/>
    <col min="2" max="2" width="11.6640625" customWidth="1"/>
    <col min="3" max="3" width="18.88671875" customWidth="1"/>
    <col min="4" max="4" width="23.88671875" customWidth="1"/>
    <col min="5" max="6" width="14.6640625" customWidth="1"/>
    <col min="7" max="7" width="12" customWidth="1"/>
  </cols>
  <sheetData>
    <row r="1" spans="1:7" ht="27.15" customHeight="1">
      <c r="A1" s="125" t="s">
        <v>122</v>
      </c>
      <c r="B1" s="125"/>
      <c r="C1" s="125"/>
      <c r="D1" s="125"/>
      <c r="E1" s="125"/>
      <c r="F1" s="124"/>
    </row>
    <row r="2" spans="1:7" ht="15.6">
      <c r="A2" s="123"/>
      <c r="B2" s="123"/>
      <c r="C2" s="123"/>
      <c r="D2" s="123"/>
      <c r="E2" s="123"/>
      <c r="F2" s="122"/>
    </row>
    <row r="3" spans="1:7" ht="50.25" customHeight="1">
      <c r="A3" s="121" t="s">
        <v>121</v>
      </c>
      <c r="B3" s="120" t="s">
        <v>120</v>
      </c>
      <c r="C3" s="118" t="s">
        <v>119</v>
      </c>
      <c r="D3" s="119" t="s">
        <v>118</v>
      </c>
      <c r="E3" s="118" t="s">
        <v>117</v>
      </c>
      <c r="F3" s="117"/>
    </row>
    <row r="4" spans="1:7" ht="15.6">
      <c r="A4" s="52" t="s">
        <v>116</v>
      </c>
      <c r="B4" s="51"/>
      <c r="C4" s="51"/>
      <c r="D4" s="51"/>
      <c r="E4" s="50"/>
      <c r="F4" s="49"/>
    </row>
    <row r="5" spans="1:7" ht="32.4">
      <c r="A5" s="42" t="s">
        <v>115</v>
      </c>
      <c r="B5" s="100" t="s">
        <v>15</v>
      </c>
      <c r="C5" s="89">
        <f>C7+C11+C12+C13+C14+C15+C16+C17</f>
        <v>13427.8</v>
      </c>
      <c r="D5" s="89">
        <f>D7+D11+D12+D13+D14+D15+D16+D17</f>
        <v>13455.199999999997</v>
      </c>
      <c r="E5" s="116">
        <f>C5/D5*100</f>
        <v>99.796361258100973</v>
      </c>
      <c r="F5" s="10"/>
      <c r="G5" s="113"/>
    </row>
    <row r="6" spans="1:7" ht="15.6">
      <c r="A6" s="115" t="s">
        <v>114</v>
      </c>
      <c r="B6" s="39"/>
      <c r="C6" s="38"/>
      <c r="D6" s="38"/>
      <c r="E6" s="114"/>
      <c r="F6" s="10"/>
      <c r="G6" s="113"/>
    </row>
    <row r="7" spans="1:7" ht="21.75" customHeight="1">
      <c r="A7" s="30" t="s">
        <v>35</v>
      </c>
      <c r="B7" s="19" t="s">
        <v>15</v>
      </c>
      <c r="C7" s="16">
        <f>C8+C9</f>
        <v>3637</v>
      </c>
      <c r="D7" s="16">
        <v>5477.1</v>
      </c>
      <c r="E7" s="15">
        <f>C7/D7*100</f>
        <v>66.403753811323512</v>
      </c>
      <c r="F7" s="10"/>
      <c r="G7" s="113"/>
    </row>
    <row r="8" spans="1:7" ht="30.75" customHeight="1">
      <c r="A8" s="35" t="s">
        <v>34</v>
      </c>
      <c r="B8" s="34" t="s">
        <v>15</v>
      </c>
      <c r="C8" s="33">
        <v>958.3</v>
      </c>
      <c r="D8" s="33">
        <v>978.03</v>
      </c>
      <c r="E8" s="32">
        <f>C8/D8*100</f>
        <v>97.982679467909989</v>
      </c>
      <c r="F8" s="10"/>
      <c r="G8" s="113"/>
    </row>
    <row r="9" spans="1:7" ht="20.25" customHeight="1">
      <c r="A9" s="35" t="s">
        <v>33</v>
      </c>
      <c r="B9" s="34" t="s">
        <v>15</v>
      </c>
      <c r="C9" s="33">
        <v>2678.7</v>
      </c>
      <c r="D9" s="33">
        <v>4499.1000000000004</v>
      </c>
      <c r="E9" s="32">
        <f>C9/D9*100</f>
        <v>59.538574381542965</v>
      </c>
      <c r="F9" s="10"/>
      <c r="G9" s="113"/>
    </row>
    <row r="10" spans="1:7" ht="15.6" hidden="1">
      <c r="A10" s="31" t="s">
        <v>44</v>
      </c>
      <c r="B10" s="19" t="s">
        <v>15</v>
      </c>
      <c r="C10" s="16"/>
      <c r="D10" s="16"/>
      <c r="E10" s="15" t="e">
        <f>C10/D10*100</f>
        <v>#DIV/0!</v>
      </c>
      <c r="F10" s="10"/>
      <c r="G10" s="113"/>
    </row>
    <row r="11" spans="1:7" ht="15.6">
      <c r="A11" s="31" t="s">
        <v>31</v>
      </c>
      <c r="B11" s="19" t="s">
        <v>15</v>
      </c>
      <c r="C11" s="16">
        <v>1918</v>
      </c>
      <c r="D11" s="16">
        <v>591.9</v>
      </c>
      <c r="E11" s="15">
        <f>C11/D11*100</f>
        <v>324.04122317959116</v>
      </c>
      <c r="F11" s="10"/>
      <c r="G11" s="113"/>
    </row>
    <row r="12" spans="1:7" ht="21" customHeight="1">
      <c r="A12" s="30" t="s">
        <v>30</v>
      </c>
      <c r="B12" s="19" t="s">
        <v>15</v>
      </c>
      <c r="C12" s="16">
        <v>371.3</v>
      </c>
      <c r="D12" s="16">
        <v>290.39999999999998</v>
      </c>
      <c r="E12" s="15">
        <f>C12/D12*100</f>
        <v>127.85812672176311</v>
      </c>
      <c r="F12" s="10"/>
      <c r="G12" s="113"/>
    </row>
    <row r="13" spans="1:7" ht="32.25" customHeight="1">
      <c r="A13" s="30" t="s">
        <v>29</v>
      </c>
      <c r="B13" s="19" t="s">
        <v>15</v>
      </c>
      <c r="C13" s="16">
        <v>58.9</v>
      </c>
      <c r="D13" s="16">
        <v>28.1</v>
      </c>
      <c r="E13" s="15">
        <f>C13/D13*100</f>
        <v>209.60854092526691</v>
      </c>
      <c r="F13" s="10"/>
      <c r="G13" s="113"/>
    </row>
    <row r="14" spans="1:7" ht="15.6">
      <c r="A14" s="31" t="s">
        <v>28</v>
      </c>
      <c r="B14" s="19" t="s">
        <v>15</v>
      </c>
      <c r="C14" s="16">
        <v>1492.6</v>
      </c>
      <c r="D14" s="16">
        <v>1352.9</v>
      </c>
      <c r="E14" s="15">
        <f>C14/D14*100</f>
        <v>110.32596644245693</v>
      </c>
      <c r="F14" s="10"/>
      <c r="G14" s="113"/>
    </row>
    <row r="15" spans="1:7" ht="15.6">
      <c r="A15" s="30" t="s">
        <v>113</v>
      </c>
      <c r="B15" s="19" t="s">
        <v>15</v>
      </c>
      <c r="C15" s="16">
        <v>2920.5</v>
      </c>
      <c r="D15" s="16">
        <v>2942.2</v>
      </c>
      <c r="E15" s="15">
        <f>C15/D15*100</f>
        <v>99.262456665080549</v>
      </c>
      <c r="F15" s="10"/>
      <c r="G15" s="113"/>
    </row>
    <row r="16" spans="1:7" ht="15.6">
      <c r="A16" s="30" t="s">
        <v>26</v>
      </c>
      <c r="B16" s="19" t="s">
        <v>15</v>
      </c>
      <c r="C16" s="16">
        <v>1670.4</v>
      </c>
      <c r="D16" s="16">
        <v>1628.3</v>
      </c>
      <c r="E16" s="15">
        <f>C16/D16*100</f>
        <v>102.58551863907144</v>
      </c>
      <c r="F16" s="10"/>
      <c r="G16" s="113"/>
    </row>
    <row r="17" spans="1:7" ht="15.6">
      <c r="A17" s="31" t="s">
        <v>25</v>
      </c>
      <c r="B17" s="19" t="s">
        <v>15</v>
      </c>
      <c r="C17" s="16">
        <v>1359.1</v>
      </c>
      <c r="D17" s="16">
        <v>1144.3</v>
      </c>
      <c r="E17" s="15">
        <f>C17/D17*100</f>
        <v>118.77130123219435</v>
      </c>
      <c r="F17" s="10"/>
      <c r="G17" s="113"/>
    </row>
    <row r="18" spans="1:7" ht="16.2">
      <c r="A18" s="17" t="s">
        <v>112</v>
      </c>
      <c r="B18" s="19" t="s">
        <v>72</v>
      </c>
      <c r="C18" s="16">
        <f>C5/F26</f>
        <v>269.53170477127196</v>
      </c>
      <c r="D18" s="16">
        <f>D5/G26</f>
        <v>266.38685408829929</v>
      </c>
      <c r="E18" s="15">
        <f>C18/D18*100</f>
        <v>101.18055776203214</v>
      </c>
      <c r="F18" s="10"/>
    </row>
    <row r="19" spans="1:7" ht="16.2">
      <c r="A19" s="112" t="s">
        <v>111</v>
      </c>
      <c r="B19" s="19" t="s">
        <v>15</v>
      </c>
      <c r="C19" s="20">
        <v>273.7</v>
      </c>
      <c r="D19" s="16">
        <v>24.5</v>
      </c>
      <c r="E19" s="15">
        <f>C19/D19*100</f>
        <v>1117.1428571428571</v>
      </c>
      <c r="F19" s="10"/>
    </row>
    <row r="20" spans="1:7" ht="16.2">
      <c r="A20" s="112" t="s">
        <v>110</v>
      </c>
      <c r="B20" s="19" t="s">
        <v>15</v>
      </c>
      <c r="C20" s="20">
        <v>215.9</v>
      </c>
      <c r="D20" s="16">
        <v>151.80000000000001</v>
      </c>
      <c r="E20" s="15">
        <f>C20/D20*100</f>
        <v>142.22661396574438</v>
      </c>
      <c r="F20" s="10"/>
    </row>
    <row r="21" spans="1:7" ht="16.2">
      <c r="A21" s="112" t="s">
        <v>109</v>
      </c>
      <c r="B21" s="19" t="s">
        <v>7</v>
      </c>
      <c r="C21" s="16">
        <v>40</v>
      </c>
      <c r="D21" s="16">
        <v>43.7</v>
      </c>
      <c r="E21" s="15">
        <f>C21/D21*100</f>
        <v>91.533180778032033</v>
      </c>
      <c r="F21" s="10"/>
    </row>
    <row r="22" spans="1:7" ht="16.2">
      <c r="A22" s="112" t="s">
        <v>108</v>
      </c>
      <c r="B22" s="19" t="s">
        <v>7</v>
      </c>
      <c r="C22" s="16">
        <v>60</v>
      </c>
      <c r="D22" s="16">
        <v>56.3</v>
      </c>
      <c r="E22" s="15">
        <f>C22/D22*100</f>
        <v>106.57193605683837</v>
      </c>
      <c r="F22" s="10"/>
    </row>
    <row r="23" spans="1:7" ht="32.4">
      <c r="A23" s="112" t="s">
        <v>107</v>
      </c>
      <c r="B23" s="24" t="s">
        <v>15</v>
      </c>
      <c r="C23" s="20">
        <v>501.03899999999999</v>
      </c>
      <c r="D23" s="20">
        <v>501.64100000000002</v>
      </c>
      <c r="E23" s="23">
        <f>C23/D23*100</f>
        <v>99.879993860150975</v>
      </c>
      <c r="F23" s="10"/>
    </row>
    <row r="24" spans="1:7" ht="32.4">
      <c r="A24" s="112" t="s">
        <v>106</v>
      </c>
      <c r="B24" s="24" t="s">
        <v>15</v>
      </c>
      <c r="C24" s="20">
        <v>501.03</v>
      </c>
      <c r="D24" s="20">
        <v>501.62099999999998</v>
      </c>
      <c r="E24" s="23">
        <f>C24/D24*100</f>
        <v>99.882181966066014</v>
      </c>
      <c r="F24" s="10"/>
    </row>
    <row r="25" spans="1:7" ht="32.4">
      <c r="A25" s="17" t="s">
        <v>105</v>
      </c>
      <c r="B25" s="19" t="s">
        <v>72</v>
      </c>
      <c r="C25" s="111">
        <f>C24/F26</f>
        <v>10.057006363034183</v>
      </c>
      <c r="D25" s="111">
        <f>D24/G26</f>
        <v>9.9311225499901017</v>
      </c>
      <c r="E25" s="15">
        <f>C25/D25*100</f>
        <v>101.26756882125281</v>
      </c>
      <c r="F25" s="110" t="s">
        <v>104</v>
      </c>
      <c r="G25" s="109">
        <v>43466</v>
      </c>
    </row>
    <row r="26" spans="1:7" ht="15.6">
      <c r="A26" s="52" t="s">
        <v>103</v>
      </c>
      <c r="B26" s="51"/>
      <c r="C26" s="79"/>
      <c r="D26" s="79"/>
      <c r="E26" s="78"/>
      <c r="F26" s="108">
        <v>49.819000000000003</v>
      </c>
      <c r="G26" s="107">
        <v>50.51</v>
      </c>
    </row>
    <row r="27" spans="1:7" ht="15.6">
      <c r="A27" s="106" t="s">
        <v>102</v>
      </c>
      <c r="B27" s="105"/>
      <c r="C27" s="103"/>
      <c r="D27" s="103"/>
      <c r="E27" s="104"/>
      <c r="F27" s="103"/>
    </row>
    <row r="28" spans="1:7" ht="31.2">
      <c r="A28" s="99" t="s">
        <v>101</v>
      </c>
      <c r="B28" s="39" t="s">
        <v>15</v>
      </c>
      <c r="C28" s="84">
        <f>C34+C37+C40</f>
        <v>2270.8000000000002</v>
      </c>
      <c r="D28" s="84">
        <f>D34+D37+D40</f>
        <v>826.1</v>
      </c>
      <c r="E28" s="81">
        <f>C28/D28*100</f>
        <v>274.88197554775451</v>
      </c>
      <c r="F28" s="10"/>
    </row>
    <row r="29" spans="1:7" ht="15.6">
      <c r="A29" s="99" t="s">
        <v>100</v>
      </c>
      <c r="B29" s="39" t="s">
        <v>7</v>
      </c>
      <c r="C29" s="102">
        <v>93.85</v>
      </c>
      <c r="D29" s="89">
        <v>91.65</v>
      </c>
      <c r="E29" s="81">
        <f>C29/D29*100</f>
        <v>102.40043644298962</v>
      </c>
      <c r="F29" s="10"/>
      <c r="G29" s="18"/>
    </row>
    <row r="30" spans="1:7" ht="15.6" hidden="1">
      <c r="A30" s="91" t="s">
        <v>99</v>
      </c>
      <c r="B30" s="100"/>
      <c r="C30" s="89"/>
      <c r="D30" s="89"/>
      <c r="E30" s="81"/>
      <c r="F30" s="10"/>
    </row>
    <row r="31" spans="1:7" ht="31.2" hidden="1">
      <c r="A31" s="99" t="s">
        <v>97</v>
      </c>
      <c r="B31" s="39" t="s">
        <v>15</v>
      </c>
      <c r="C31" s="38"/>
      <c r="D31" s="38"/>
      <c r="E31" s="81" t="e">
        <f>C31/D31*100</f>
        <v>#DIV/0!</v>
      </c>
      <c r="F31" s="10"/>
    </row>
    <row r="32" spans="1:7" ht="15.6" hidden="1">
      <c r="A32" s="99" t="s">
        <v>95</v>
      </c>
      <c r="B32" s="39" t="s">
        <v>7</v>
      </c>
      <c r="C32" s="38"/>
      <c r="D32" s="38"/>
      <c r="E32" s="81" t="e">
        <f>C32/D32*100</f>
        <v>#DIV/0!</v>
      </c>
      <c r="F32" s="10"/>
    </row>
    <row r="33" spans="1:6" ht="15.6">
      <c r="A33" s="91" t="s">
        <v>98</v>
      </c>
      <c r="B33" s="100"/>
      <c r="C33" s="89"/>
      <c r="D33" s="89"/>
      <c r="E33" s="81"/>
      <c r="F33" s="10"/>
    </row>
    <row r="34" spans="1:6" ht="30" customHeight="1">
      <c r="A34" s="99" t="s">
        <v>97</v>
      </c>
      <c r="B34" s="39" t="s">
        <v>15</v>
      </c>
      <c r="C34" s="38">
        <v>1918</v>
      </c>
      <c r="D34" s="38">
        <v>591.9</v>
      </c>
      <c r="E34" s="81">
        <f>C34/D34*100</f>
        <v>324.04122317959116</v>
      </c>
      <c r="F34" s="10"/>
    </row>
    <row r="35" spans="1:6" ht="27.75" customHeight="1">
      <c r="A35" s="99" t="s">
        <v>95</v>
      </c>
      <c r="B35" s="39" t="s">
        <v>7</v>
      </c>
      <c r="C35" s="38">
        <v>92.61</v>
      </c>
      <c r="D35" s="38">
        <v>90.83</v>
      </c>
      <c r="E35" s="81">
        <f>C35/D35*100</f>
        <v>101.95970494330066</v>
      </c>
      <c r="F35" s="10"/>
    </row>
    <row r="36" spans="1:6" ht="31.2">
      <c r="A36" s="91" t="s">
        <v>96</v>
      </c>
      <c r="B36" s="100"/>
      <c r="C36" s="89"/>
      <c r="D36" s="89"/>
      <c r="E36" s="81"/>
      <c r="F36" s="10"/>
    </row>
    <row r="37" spans="1:6" ht="24.75" customHeight="1">
      <c r="A37" s="99" t="s">
        <v>93</v>
      </c>
      <c r="B37" s="39" t="s">
        <v>15</v>
      </c>
      <c r="C37" s="38">
        <v>293.89999999999998</v>
      </c>
      <c r="D37" s="38">
        <v>206.1</v>
      </c>
      <c r="E37" s="81">
        <f>C37/D37*100</f>
        <v>142.60067928190199</v>
      </c>
      <c r="F37" s="10"/>
    </row>
    <row r="38" spans="1:6" ht="15.6">
      <c r="A38" s="101" t="s">
        <v>95</v>
      </c>
      <c r="B38" s="19" t="s">
        <v>7</v>
      </c>
      <c r="C38" s="20">
        <v>99.42</v>
      </c>
      <c r="D38" s="16">
        <v>95.48</v>
      </c>
      <c r="E38" s="81">
        <f>C38/D38*100</f>
        <v>104.12651864264768</v>
      </c>
      <c r="F38" s="10"/>
    </row>
    <row r="39" spans="1:6" ht="31.2">
      <c r="A39" s="91" t="s">
        <v>94</v>
      </c>
      <c r="B39" s="100"/>
      <c r="C39" s="89"/>
      <c r="D39" s="89"/>
      <c r="E39" s="81"/>
      <c r="F39" s="10"/>
    </row>
    <row r="40" spans="1:6" ht="32.25" customHeight="1">
      <c r="A40" s="99" t="s">
        <v>93</v>
      </c>
      <c r="B40" s="39" t="s">
        <v>15</v>
      </c>
      <c r="C40" s="38">
        <v>58.9</v>
      </c>
      <c r="D40" s="38">
        <v>28.1</v>
      </c>
      <c r="E40" s="81">
        <f>C40/D40*100</f>
        <v>209.60854092526691</v>
      </c>
      <c r="F40" s="10"/>
    </row>
    <row r="41" spans="1:6" ht="15.6">
      <c r="A41" s="98" t="s">
        <v>92</v>
      </c>
      <c r="B41" s="97"/>
      <c r="C41" s="40"/>
      <c r="D41" s="40"/>
      <c r="E41" s="81"/>
      <c r="F41" s="10"/>
    </row>
    <row r="42" spans="1:6" ht="15.6">
      <c r="A42" s="94" t="s">
        <v>91</v>
      </c>
      <c r="B42" s="85" t="s">
        <v>15</v>
      </c>
      <c r="C42" s="21">
        <v>958.3</v>
      </c>
      <c r="D42" s="21">
        <v>978</v>
      </c>
      <c r="E42" s="81">
        <f>C42/D42*100</f>
        <v>97.985685071574636</v>
      </c>
      <c r="F42" s="10"/>
    </row>
    <row r="43" spans="1:6" ht="15.6">
      <c r="A43" s="87" t="s">
        <v>90</v>
      </c>
      <c r="B43" s="86" t="s">
        <v>7</v>
      </c>
      <c r="C43" s="82">
        <v>98.02</v>
      </c>
      <c r="D43" s="82">
        <v>110.47</v>
      </c>
      <c r="E43" s="81">
        <f>C43/D43*100</f>
        <v>88.729971938082727</v>
      </c>
      <c r="F43" s="10"/>
    </row>
    <row r="44" spans="1:6" ht="15.6">
      <c r="A44" s="91" t="s">
        <v>89</v>
      </c>
      <c r="B44" s="90"/>
      <c r="C44" s="89"/>
      <c r="D44" s="89"/>
      <c r="E44" s="81"/>
      <c r="F44" s="10"/>
    </row>
    <row r="45" spans="1:6" ht="15.6">
      <c r="A45" s="88" t="s">
        <v>88</v>
      </c>
      <c r="B45" s="39" t="s">
        <v>15</v>
      </c>
      <c r="C45" s="38">
        <f>C14</f>
        <v>1492.6</v>
      </c>
      <c r="D45" s="38">
        <f>D14</f>
        <v>1352.9</v>
      </c>
      <c r="E45" s="81">
        <f>C45/D45*100</f>
        <v>110.32596644245693</v>
      </c>
      <c r="F45" s="10"/>
    </row>
    <row r="46" spans="1:6" ht="15.6">
      <c r="A46" s="88" t="s">
        <v>87</v>
      </c>
      <c r="B46" s="39" t="s">
        <v>85</v>
      </c>
      <c r="C46" s="38"/>
      <c r="D46" s="38"/>
      <c r="E46" s="81" t="e">
        <f>C46/D46*100</f>
        <v>#DIV/0!</v>
      </c>
      <c r="F46" s="10"/>
    </row>
    <row r="47" spans="1:6" ht="15.6">
      <c r="A47" s="92" t="s">
        <v>86</v>
      </c>
      <c r="B47" s="86" t="s">
        <v>85</v>
      </c>
      <c r="C47" s="82">
        <v>2138</v>
      </c>
      <c r="D47" s="82">
        <v>2637</v>
      </c>
      <c r="E47" s="81">
        <f>C47/D47*100</f>
        <v>81.076981418278351</v>
      </c>
      <c r="F47" s="10"/>
    </row>
    <row r="48" spans="1:6" ht="15.6">
      <c r="A48" s="96" t="s">
        <v>26</v>
      </c>
      <c r="B48" s="95"/>
      <c r="C48" s="21"/>
      <c r="D48" s="21"/>
      <c r="E48" s="81"/>
      <c r="F48" s="10"/>
    </row>
    <row r="49" spans="1:6" ht="15.6">
      <c r="A49" s="88" t="s">
        <v>84</v>
      </c>
      <c r="B49" s="39" t="s">
        <v>83</v>
      </c>
      <c r="C49" s="38">
        <v>2515060</v>
      </c>
      <c r="D49" s="38">
        <v>2515060</v>
      </c>
      <c r="E49" s="81">
        <f>C49/D49*100</f>
        <v>100</v>
      </c>
      <c r="F49" s="10"/>
    </row>
    <row r="50" spans="1:6" ht="15.6">
      <c r="A50" s="94" t="s">
        <v>82</v>
      </c>
      <c r="B50" s="85" t="s">
        <v>81</v>
      </c>
      <c r="C50" s="21"/>
      <c r="D50" s="21"/>
      <c r="E50" s="81"/>
      <c r="F50" s="10"/>
    </row>
    <row r="51" spans="1:6" ht="22.5" customHeight="1">
      <c r="A51" s="91" t="s">
        <v>27</v>
      </c>
      <c r="B51" s="90"/>
      <c r="C51" s="89"/>
      <c r="D51" s="89"/>
      <c r="E51" s="81"/>
      <c r="F51" s="10"/>
    </row>
    <row r="52" spans="1:6" ht="15.6">
      <c r="A52" s="93" t="s">
        <v>80</v>
      </c>
      <c r="B52" s="39" t="s">
        <v>15</v>
      </c>
      <c r="C52" s="38">
        <f>D52*92.2%</f>
        <v>3848.7967999999996</v>
      </c>
      <c r="D52" s="38">
        <v>4174.3999999999996</v>
      </c>
      <c r="E52" s="81">
        <f>C52/D52*100</f>
        <v>92.2</v>
      </c>
      <c r="F52" s="10"/>
    </row>
    <row r="53" spans="1:6" ht="15.6">
      <c r="A53" s="92" t="s">
        <v>79</v>
      </c>
      <c r="B53" s="86" t="s">
        <v>7</v>
      </c>
      <c r="C53" s="82">
        <v>92.2</v>
      </c>
      <c r="D53" s="82">
        <v>104.5</v>
      </c>
      <c r="E53" s="81">
        <f>C53/D53*100</f>
        <v>88.229665071770341</v>
      </c>
      <c r="F53" s="10"/>
    </row>
    <row r="54" spans="1:6" ht="15.6">
      <c r="A54" s="91" t="s">
        <v>78</v>
      </c>
      <c r="B54" s="90"/>
      <c r="C54" s="89"/>
      <c r="D54" s="89"/>
      <c r="E54" s="81"/>
      <c r="F54" s="10"/>
    </row>
    <row r="55" spans="1:6" ht="15.6">
      <c r="A55" s="88" t="s">
        <v>77</v>
      </c>
      <c r="B55" s="39" t="s">
        <v>76</v>
      </c>
      <c r="C55" s="38">
        <v>211</v>
      </c>
      <c r="D55" s="38">
        <v>261</v>
      </c>
      <c r="E55" s="81">
        <f>C55/D55*100</f>
        <v>80.842911877394641</v>
      </c>
      <c r="F55" s="10"/>
    </row>
    <row r="56" spans="1:6" ht="15.6">
      <c r="A56" s="87" t="s">
        <v>75</v>
      </c>
      <c r="B56" s="86" t="s">
        <v>7</v>
      </c>
      <c r="C56" s="82">
        <v>19.899999999999999</v>
      </c>
      <c r="D56" s="82">
        <v>34.200000000000003</v>
      </c>
      <c r="E56" s="81">
        <f>C56/D56*100</f>
        <v>58.187134502923968</v>
      </c>
      <c r="F56" s="10"/>
    </row>
    <row r="57" spans="1:6" ht="16.2">
      <c r="A57" s="42" t="s">
        <v>74</v>
      </c>
      <c r="B57" s="85" t="s">
        <v>72</v>
      </c>
      <c r="C57" s="84">
        <f>D57*72.6%</f>
        <v>1825933.56</v>
      </c>
      <c r="D57" s="84">
        <v>2515060</v>
      </c>
      <c r="E57" s="81">
        <f>C57/D57*100</f>
        <v>72.599999999999994</v>
      </c>
      <c r="F57" s="10"/>
    </row>
    <row r="58" spans="1:6" ht="15.6">
      <c r="A58" s="83" t="s">
        <v>73</v>
      </c>
      <c r="B58" s="13" t="s">
        <v>72</v>
      </c>
      <c r="C58" s="82"/>
      <c r="D58" s="82"/>
      <c r="E58" s="81" t="e">
        <f>C58/D58*100</f>
        <v>#DIV/0!</v>
      </c>
      <c r="F58" s="10"/>
    </row>
    <row r="59" spans="1:6" ht="15.6" hidden="1">
      <c r="A59" s="80" t="s">
        <v>71</v>
      </c>
      <c r="B59" s="79"/>
      <c r="C59" s="79"/>
      <c r="D59" s="79"/>
      <c r="E59" s="78"/>
      <c r="F59" s="49"/>
    </row>
    <row r="60" spans="1:6" ht="48.6" hidden="1">
      <c r="A60" s="66" t="s">
        <v>70</v>
      </c>
      <c r="B60" s="65" t="s">
        <v>59</v>
      </c>
      <c r="C60" s="77"/>
      <c r="D60" s="77"/>
      <c r="E60" s="72" t="e">
        <f>C60/D60*100</f>
        <v>#DIV/0!</v>
      </c>
      <c r="F60" s="71"/>
    </row>
    <row r="61" spans="1:6" ht="16.2" hidden="1">
      <c r="A61" s="62" t="s">
        <v>69</v>
      </c>
      <c r="B61" s="76"/>
      <c r="C61" s="74"/>
      <c r="D61" s="74"/>
      <c r="E61" s="72" t="e">
        <f>C61/D61*100</f>
        <v>#DIV/0!</v>
      </c>
      <c r="F61" s="71"/>
    </row>
    <row r="62" spans="1:6" ht="15.6" hidden="1">
      <c r="A62" s="60" t="s">
        <v>68</v>
      </c>
      <c r="B62" s="61" t="s">
        <v>9</v>
      </c>
      <c r="C62" s="74"/>
      <c r="D62" s="74"/>
      <c r="E62" s="72" t="e">
        <f>C62/D62*100</f>
        <v>#DIV/0!</v>
      </c>
      <c r="F62" s="71"/>
    </row>
    <row r="63" spans="1:6" ht="15.6" hidden="1">
      <c r="A63" s="75" t="s">
        <v>61</v>
      </c>
      <c r="B63" s="61" t="s">
        <v>7</v>
      </c>
      <c r="C63" s="74"/>
      <c r="D63" s="74"/>
      <c r="E63" s="72" t="e">
        <f>C63/D63*100</f>
        <v>#DIV/0!</v>
      </c>
      <c r="F63" s="71"/>
    </row>
    <row r="64" spans="1:6" ht="15.6" hidden="1">
      <c r="A64" s="60" t="s">
        <v>67</v>
      </c>
      <c r="B64" s="61" t="s">
        <v>9</v>
      </c>
      <c r="C64" s="74"/>
      <c r="D64" s="74"/>
      <c r="E64" s="72" t="e">
        <f>C64/D64*100</f>
        <v>#DIV/0!</v>
      </c>
      <c r="F64" s="71"/>
    </row>
    <row r="65" spans="1:6" ht="15.6" hidden="1">
      <c r="A65" s="60" t="s">
        <v>66</v>
      </c>
      <c r="B65" s="61" t="s">
        <v>7</v>
      </c>
      <c r="C65" s="74"/>
      <c r="D65" s="74"/>
      <c r="E65" s="72" t="e">
        <f>C65/D65*100</f>
        <v>#DIV/0!</v>
      </c>
      <c r="F65" s="71"/>
    </row>
    <row r="66" spans="1:6" ht="16.2" hidden="1">
      <c r="A66" s="62" t="s">
        <v>65</v>
      </c>
      <c r="B66" s="61"/>
      <c r="C66" s="74"/>
      <c r="D66" s="74"/>
      <c r="E66" s="72" t="e">
        <f>C66/D66*100</f>
        <v>#DIV/0!</v>
      </c>
      <c r="F66" s="71"/>
    </row>
    <row r="67" spans="1:6" ht="15.6" hidden="1">
      <c r="A67" s="60" t="s">
        <v>64</v>
      </c>
      <c r="B67" s="61" t="s">
        <v>9</v>
      </c>
      <c r="C67" s="74"/>
      <c r="D67" s="74"/>
      <c r="E67" s="72" t="e">
        <f>C67/D67*100</f>
        <v>#DIV/0!</v>
      </c>
      <c r="F67" s="71"/>
    </row>
    <row r="68" spans="1:6" ht="15.6" hidden="1">
      <c r="A68" s="75" t="s">
        <v>61</v>
      </c>
      <c r="B68" s="61" t="s">
        <v>7</v>
      </c>
      <c r="C68" s="74"/>
      <c r="D68" s="74"/>
      <c r="E68" s="72" t="e">
        <f>C68/D68*100</f>
        <v>#DIV/0!</v>
      </c>
      <c r="F68" s="71"/>
    </row>
    <row r="69" spans="1:6" ht="15.6" hidden="1">
      <c r="A69" s="60" t="s">
        <v>63</v>
      </c>
      <c r="B69" s="61" t="s">
        <v>9</v>
      </c>
      <c r="C69" s="74"/>
      <c r="D69" s="74"/>
      <c r="E69" s="72" t="e">
        <f>C69/D69*100</f>
        <v>#DIV/0!</v>
      </c>
      <c r="F69" s="71"/>
    </row>
    <row r="70" spans="1:6" ht="15.6" hidden="1">
      <c r="A70" s="75" t="s">
        <v>61</v>
      </c>
      <c r="B70" s="61" t="s">
        <v>7</v>
      </c>
      <c r="C70" s="74"/>
      <c r="D70" s="74"/>
      <c r="E70" s="72" t="e">
        <f>C70/D70*100</f>
        <v>#DIV/0!</v>
      </c>
      <c r="F70" s="71"/>
    </row>
    <row r="71" spans="1:6" ht="15.6" hidden="1">
      <c r="A71" s="60" t="s">
        <v>62</v>
      </c>
      <c r="B71" s="61" t="s">
        <v>9</v>
      </c>
      <c r="C71" s="74"/>
      <c r="D71" s="74"/>
      <c r="E71" s="72" t="e">
        <f>C71/D71*100</f>
        <v>#DIV/0!</v>
      </c>
      <c r="F71" s="71"/>
    </row>
    <row r="72" spans="1:6" ht="15.6" hidden="1">
      <c r="A72" s="75" t="s">
        <v>61</v>
      </c>
      <c r="B72" s="61" t="s">
        <v>7</v>
      </c>
      <c r="C72" s="74"/>
      <c r="D72" s="74"/>
      <c r="E72" s="72" t="e">
        <f>C72/D72*100</f>
        <v>#DIV/0!</v>
      </c>
      <c r="F72" s="71"/>
    </row>
    <row r="73" spans="1:6" ht="32.4" hidden="1">
      <c r="A73" s="17" t="s">
        <v>60</v>
      </c>
      <c r="B73" s="61" t="s">
        <v>59</v>
      </c>
      <c r="C73" s="74"/>
      <c r="D73" s="74"/>
      <c r="E73" s="72" t="e">
        <f>C73/D73*100</f>
        <v>#DIV/0!</v>
      </c>
      <c r="F73" s="71"/>
    </row>
    <row r="74" spans="1:6" ht="16.2" hidden="1">
      <c r="A74" s="17" t="s">
        <v>58</v>
      </c>
      <c r="B74" s="61" t="s">
        <v>7</v>
      </c>
      <c r="C74" s="74"/>
      <c r="D74" s="74"/>
      <c r="E74" s="72" t="e">
        <f>C74/D74*100</f>
        <v>#DIV/0!</v>
      </c>
      <c r="F74" s="71"/>
    </row>
    <row r="75" spans="1:6" ht="16.2" hidden="1">
      <c r="A75" s="17" t="s">
        <v>57</v>
      </c>
      <c r="B75" s="56" t="s">
        <v>7</v>
      </c>
      <c r="C75" s="73"/>
      <c r="D75" s="73"/>
      <c r="E75" s="72" t="e">
        <f>C75/D75*100</f>
        <v>#DIV/0!</v>
      </c>
      <c r="F75" s="71"/>
    </row>
    <row r="76" spans="1:6" ht="15.6" hidden="1">
      <c r="A76" s="52" t="s">
        <v>56</v>
      </c>
      <c r="B76" s="51"/>
      <c r="C76" s="51"/>
      <c r="D76" s="51"/>
      <c r="E76" s="50"/>
      <c r="F76" s="49"/>
    </row>
    <row r="77" spans="1:6" ht="16.2" hidden="1">
      <c r="A77" s="70" t="s">
        <v>55</v>
      </c>
      <c r="B77" s="69" t="s">
        <v>40</v>
      </c>
      <c r="C77" s="68">
        <v>52.232999999999997</v>
      </c>
      <c r="D77" s="67">
        <v>53.088999999999999</v>
      </c>
      <c r="E77" s="64">
        <f>C77/D77*100</f>
        <v>98.387613253216301</v>
      </c>
      <c r="F77" s="63"/>
    </row>
    <row r="78" spans="1:6" ht="16.2" hidden="1">
      <c r="A78" s="66" t="s">
        <v>54</v>
      </c>
      <c r="B78" s="65" t="s">
        <v>9</v>
      </c>
      <c r="C78" s="55"/>
      <c r="D78" s="55"/>
      <c r="E78" s="64" t="e">
        <f>C78/D78*100</f>
        <v>#DIV/0!</v>
      </c>
      <c r="F78" s="63"/>
    </row>
    <row r="79" spans="1:6" ht="16.2" hidden="1">
      <c r="A79" s="62" t="s">
        <v>53</v>
      </c>
      <c r="B79" s="61" t="s">
        <v>9</v>
      </c>
      <c r="C79" s="60"/>
      <c r="D79" s="60"/>
      <c r="E79" s="64" t="e">
        <f>C79/D79*100</f>
        <v>#DIV/0!</v>
      </c>
      <c r="F79" s="63"/>
    </row>
    <row r="80" spans="1:6" ht="15.6" hidden="1">
      <c r="A80" s="60" t="s">
        <v>52</v>
      </c>
      <c r="B80" s="61" t="s">
        <v>9</v>
      </c>
      <c r="C80" s="60"/>
      <c r="D80" s="60"/>
      <c r="E80" s="64" t="e">
        <f>C80/D80*100</f>
        <v>#DIV/0!</v>
      </c>
      <c r="F80" s="63"/>
    </row>
    <row r="81" spans="1:6" ht="16.2" hidden="1">
      <c r="A81" s="62" t="s">
        <v>51</v>
      </c>
      <c r="B81" s="61" t="s">
        <v>9</v>
      </c>
      <c r="C81" s="60"/>
      <c r="D81" s="60"/>
      <c r="E81" s="64" t="e">
        <f>C81/D81*100</f>
        <v>#DIV/0!</v>
      </c>
      <c r="F81" s="63"/>
    </row>
    <row r="82" spans="1:6" ht="16.2" hidden="1">
      <c r="A82" s="62" t="s">
        <v>50</v>
      </c>
      <c r="B82" s="61" t="s">
        <v>9</v>
      </c>
      <c r="C82" s="60"/>
      <c r="D82" s="60"/>
      <c r="E82" s="64" t="e">
        <f>C82/D82*100</f>
        <v>#DIV/0!</v>
      </c>
      <c r="F82" s="63"/>
    </row>
    <row r="83" spans="1:6" ht="15.6" hidden="1">
      <c r="A83" s="30" t="s">
        <v>49</v>
      </c>
      <c r="B83" s="19" t="s">
        <v>9</v>
      </c>
      <c r="C83" s="60"/>
      <c r="D83" s="60"/>
      <c r="E83" s="64" t="e">
        <f>C83/D83*100</f>
        <v>#DIV/0!</v>
      </c>
      <c r="F83" s="63"/>
    </row>
    <row r="84" spans="1:6" ht="32.4" hidden="1">
      <c r="A84" s="62" t="s">
        <v>48</v>
      </c>
      <c r="B84" s="61" t="s">
        <v>7</v>
      </c>
      <c r="C84" s="60"/>
      <c r="D84" s="60"/>
      <c r="E84" s="54" t="e">
        <f>C84/D84*100</f>
        <v>#DIV/0!</v>
      </c>
      <c r="F84" s="53"/>
    </row>
    <row r="85" spans="1:6" ht="15.6" hidden="1">
      <c r="A85" s="30" t="s">
        <v>35</v>
      </c>
      <c r="B85" s="61" t="s">
        <v>7</v>
      </c>
      <c r="C85" s="60"/>
      <c r="D85" s="60"/>
      <c r="E85" s="54" t="e">
        <f>C85/D85*100</f>
        <v>#DIV/0!</v>
      </c>
      <c r="F85" s="53"/>
    </row>
    <row r="86" spans="1:6" ht="31.2" hidden="1">
      <c r="A86" s="30" t="s">
        <v>34</v>
      </c>
      <c r="B86" s="61" t="s">
        <v>7</v>
      </c>
      <c r="C86" s="60"/>
      <c r="D86" s="60"/>
      <c r="E86" s="54" t="e">
        <f>C86/D86*100</f>
        <v>#DIV/0!</v>
      </c>
      <c r="F86" s="53"/>
    </row>
    <row r="87" spans="1:6" ht="15.6" hidden="1">
      <c r="A87" s="30" t="s">
        <v>33</v>
      </c>
      <c r="B87" s="61" t="s">
        <v>7</v>
      </c>
      <c r="C87" s="60"/>
      <c r="D87" s="60"/>
      <c r="E87" s="54" t="e">
        <f>C87/D87*100</f>
        <v>#DIV/0!</v>
      </c>
      <c r="F87" s="53"/>
    </row>
    <row r="88" spans="1:6" ht="15.6" hidden="1">
      <c r="A88" s="60" t="s">
        <v>32</v>
      </c>
      <c r="B88" s="61" t="s">
        <v>7</v>
      </c>
      <c r="C88" s="60"/>
      <c r="D88" s="60"/>
      <c r="E88" s="54" t="e">
        <f>C88/D88*100</f>
        <v>#DIV/0!</v>
      </c>
      <c r="F88" s="53"/>
    </row>
    <row r="89" spans="1:6" ht="15.6" hidden="1">
      <c r="A89" s="59" t="s">
        <v>44</v>
      </c>
      <c r="B89" s="61" t="s">
        <v>7</v>
      </c>
      <c r="C89" s="60"/>
      <c r="D89" s="60"/>
      <c r="E89" s="54" t="e">
        <f>C89/D89*100</f>
        <v>#DIV/0!</v>
      </c>
      <c r="F89" s="53"/>
    </row>
    <row r="90" spans="1:6" ht="15.6" hidden="1">
      <c r="A90" s="59" t="s">
        <v>31</v>
      </c>
      <c r="B90" s="61" t="s">
        <v>7</v>
      </c>
      <c r="C90" s="60"/>
      <c r="D90" s="60"/>
      <c r="E90" s="54" t="e">
        <f>C90/D90*100</f>
        <v>#DIV/0!</v>
      </c>
      <c r="F90" s="53"/>
    </row>
    <row r="91" spans="1:6" ht="15.6" hidden="1">
      <c r="A91" s="30" t="s">
        <v>30</v>
      </c>
      <c r="B91" s="61" t="s">
        <v>7</v>
      </c>
      <c r="C91" s="60"/>
      <c r="D91" s="60"/>
      <c r="E91" s="54" t="e">
        <f>C91/D91*100</f>
        <v>#DIV/0!</v>
      </c>
      <c r="F91" s="53"/>
    </row>
    <row r="92" spans="1:6" ht="31.2" hidden="1">
      <c r="A92" s="30" t="s">
        <v>29</v>
      </c>
      <c r="B92" s="61" t="s">
        <v>7</v>
      </c>
      <c r="C92" s="60"/>
      <c r="D92" s="60"/>
      <c r="E92" s="54" t="e">
        <f>C92/D92*100</f>
        <v>#DIV/0!</v>
      </c>
      <c r="F92" s="53"/>
    </row>
    <row r="93" spans="1:6" ht="15.6" hidden="1">
      <c r="A93" s="59" t="s">
        <v>28</v>
      </c>
      <c r="B93" s="61" t="s">
        <v>7</v>
      </c>
      <c r="C93" s="60"/>
      <c r="D93" s="60"/>
      <c r="E93" s="54" t="e">
        <f>C93/D93*100</f>
        <v>#DIV/0!</v>
      </c>
      <c r="F93" s="53"/>
    </row>
    <row r="94" spans="1:6" ht="15.6" hidden="1">
      <c r="A94" s="60" t="s">
        <v>27</v>
      </c>
      <c r="B94" s="58" t="s">
        <v>7</v>
      </c>
      <c r="C94" s="60"/>
      <c r="D94" s="60"/>
      <c r="E94" s="54" t="e">
        <f>C94/D94*100</f>
        <v>#DIV/0!</v>
      </c>
      <c r="F94" s="53"/>
    </row>
    <row r="95" spans="1:6" ht="15.6" hidden="1">
      <c r="A95" s="59" t="s">
        <v>25</v>
      </c>
      <c r="B95" s="58" t="s">
        <v>7</v>
      </c>
      <c r="C95" s="55"/>
      <c r="D95" s="55"/>
      <c r="E95" s="54" t="e">
        <f>C95/D95*100</f>
        <v>#DIV/0!</v>
      </c>
      <c r="F95" s="53"/>
    </row>
    <row r="96" spans="1:6" ht="46.8" hidden="1">
      <c r="A96" s="57" t="s">
        <v>47</v>
      </c>
      <c r="B96" s="56" t="s">
        <v>7</v>
      </c>
      <c r="C96" s="55"/>
      <c r="D96" s="55"/>
      <c r="E96" s="54" t="e">
        <f>C96/D96*100</f>
        <v>#DIV/0!</v>
      </c>
      <c r="F96" s="53"/>
    </row>
    <row r="97" spans="1:7" ht="15.6">
      <c r="A97" s="52" t="s">
        <v>46</v>
      </c>
      <c r="B97" s="51"/>
      <c r="C97" s="51"/>
      <c r="D97" s="51"/>
      <c r="E97" s="50"/>
      <c r="F97" s="49"/>
    </row>
    <row r="98" spans="1:7" ht="16.2">
      <c r="A98" s="17" t="s">
        <v>45</v>
      </c>
      <c r="B98" s="19" t="s">
        <v>40</v>
      </c>
      <c r="C98" s="38">
        <f>C100+C105+C106+C107+C108+C109+C114+C115</f>
        <v>12.141999999999999</v>
      </c>
      <c r="D98" s="38">
        <f>D100+D105+D106+D107+D108+D109+D114+D115</f>
        <v>12.067999999999998</v>
      </c>
      <c r="E98" s="15">
        <f>C98/D98*100</f>
        <v>100.61319191249586</v>
      </c>
      <c r="F98" s="10"/>
      <c r="G98" s="18"/>
    </row>
    <row r="99" spans="1:7" ht="16.2">
      <c r="A99" s="42" t="s">
        <v>36</v>
      </c>
      <c r="B99" s="41"/>
      <c r="C99" s="40"/>
      <c r="D99" s="40"/>
      <c r="E99" s="15"/>
      <c r="F99" s="10"/>
    </row>
    <row r="100" spans="1:7" ht="15.6">
      <c r="A100" s="30" t="s">
        <v>35</v>
      </c>
      <c r="B100" s="39" t="s">
        <v>40</v>
      </c>
      <c r="C100" s="38">
        <v>1.79</v>
      </c>
      <c r="D100" s="38">
        <v>1.9</v>
      </c>
      <c r="E100" s="15">
        <f>C100/D100*100</f>
        <v>94.21052631578948</v>
      </c>
      <c r="F100" s="10"/>
      <c r="G100" s="47"/>
    </row>
    <row r="101" spans="1:7" ht="31.2">
      <c r="A101" s="35" t="s">
        <v>34</v>
      </c>
      <c r="B101" s="37" t="s">
        <v>40</v>
      </c>
      <c r="C101" s="36">
        <v>0.16700000000000001</v>
      </c>
      <c r="D101" s="36">
        <v>0.161</v>
      </c>
      <c r="E101" s="32">
        <f>C101/D101*100</f>
        <v>103.72670807453417</v>
      </c>
      <c r="F101" s="10"/>
      <c r="G101" s="47"/>
    </row>
    <row r="102" spans="1:7" ht="15.6">
      <c r="A102" s="35" t="s">
        <v>33</v>
      </c>
      <c r="B102" s="34" t="s">
        <v>40</v>
      </c>
      <c r="C102" s="33">
        <v>1.6279999999999999</v>
      </c>
      <c r="D102" s="33">
        <v>1.7</v>
      </c>
      <c r="E102" s="32">
        <f>C102/D102*100</f>
        <v>95.764705882352942</v>
      </c>
      <c r="F102" s="10"/>
      <c r="G102" s="47"/>
    </row>
    <row r="103" spans="1:7" ht="15.6" hidden="1">
      <c r="A103" s="30" t="s">
        <v>32</v>
      </c>
      <c r="B103" s="34" t="s">
        <v>40</v>
      </c>
      <c r="C103" s="16"/>
      <c r="D103" s="16"/>
      <c r="E103" s="15"/>
      <c r="F103" s="10"/>
      <c r="G103" s="47"/>
    </row>
    <row r="104" spans="1:7" ht="15.6" hidden="1">
      <c r="A104" s="31" t="s">
        <v>44</v>
      </c>
      <c r="B104" s="34" t="s">
        <v>40</v>
      </c>
      <c r="C104" s="16"/>
      <c r="D104" s="16"/>
      <c r="E104" s="15" t="e">
        <f>C104/D104*100</f>
        <v>#DIV/0!</v>
      </c>
      <c r="F104" s="10"/>
      <c r="G104" s="47"/>
    </row>
    <row r="105" spans="1:7" ht="15.6">
      <c r="A105" s="31" t="s">
        <v>31</v>
      </c>
      <c r="B105" s="34" t="s">
        <v>40</v>
      </c>
      <c r="C105" s="16">
        <v>0.93500000000000005</v>
      </c>
      <c r="D105" s="16">
        <v>0.93</v>
      </c>
      <c r="E105" s="15">
        <f>C105/D105*100</f>
        <v>100.53763440860214</v>
      </c>
      <c r="F105" s="10"/>
      <c r="G105" s="47"/>
    </row>
    <row r="106" spans="1:7" ht="15.6">
      <c r="A106" s="30" t="s">
        <v>30</v>
      </c>
      <c r="B106" s="34" t="s">
        <v>40</v>
      </c>
      <c r="C106" s="40">
        <v>0.55700000000000005</v>
      </c>
      <c r="D106" s="40">
        <v>0.5</v>
      </c>
      <c r="E106" s="15">
        <f>C106/D106*100</f>
        <v>111.4</v>
      </c>
      <c r="F106" s="10"/>
      <c r="G106" s="47"/>
    </row>
    <row r="107" spans="1:7" ht="31.2">
      <c r="A107" s="30" t="s">
        <v>29</v>
      </c>
      <c r="B107" s="34" t="s">
        <v>40</v>
      </c>
      <c r="C107" s="40">
        <v>9.4E-2</v>
      </c>
      <c r="D107" s="40">
        <v>9.4E-2</v>
      </c>
      <c r="E107" s="15">
        <f>C107/D107*100</f>
        <v>100</v>
      </c>
      <c r="F107" s="10"/>
      <c r="G107" s="47"/>
    </row>
    <row r="108" spans="1:7" ht="15.6">
      <c r="A108" s="31" t="s">
        <v>28</v>
      </c>
      <c r="B108" s="34" t="s">
        <v>40</v>
      </c>
      <c r="C108" s="40">
        <v>0.50800000000000001</v>
      </c>
      <c r="D108" s="40">
        <v>0.56200000000000006</v>
      </c>
      <c r="E108" s="15">
        <f>C108/D108*100</f>
        <v>90.391459074733092</v>
      </c>
      <c r="F108" s="10"/>
      <c r="G108" s="47"/>
    </row>
    <row r="109" spans="1:7" ht="15.6">
      <c r="A109" s="30" t="s">
        <v>27</v>
      </c>
      <c r="B109" s="34" t="s">
        <v>40</v>
      </c>
      <c r="C109" s="40">
        <v>0.61</v>
      </c>
      <c r="D109" s="40">
        <v>0.59199999999999997</v>
      </c>
      <c r="E109" s="15">
        <f>C109/D109*100</f>
        <v>103.04054054054055</v>
      </c>
      <c r="F109" s="10"/>
      <c r="G109" s="47"/>
    </row>
    <row r="110" spans="1:7" ht="31.2" hidden="1">
      <c r="A110" s="30" t="s">
        <v>43</v>
      </c>
      <c r="B110" s="34" t="s">
        <v>40</v>
      </c>
      <c r="C110" s="40"/>
      <c r="D110" s="40"/>
      <c r="E110" s="15" t="e">
        <f>C110/D110*100</f>
        <v>#DIV/0!</v>
      </c>
      <c r="F110" s="10"/>
      <c r="G110" s="47"/>
    </row>
    <row r="111" spans="1:7" ht="15.6" hidden="1">
      <c r="A111" s="29" t="s">
        <v>20</v>
      </c>
      <c r="B111" s="34" t="s">
        <v>40</v>
      </c>
      <c r="C111" s="40"/>
      <c r="D111" s="40"/>
      <c r="E111" s="15" t="e">
        <f>C111/D111*100</f>
        <v>#DIV/0!</v>
      </c>
      <c r="F111" s="10"/>
      <c r="G111" s="47"/>
    </row>
    <row r="112" spans="1:7" ht="15.6" hidden="1">
      <c r="A112" s="29" t="s">
        <v>42</v>
      </c>
      <c r="B112" s="34" t="s">
        <v>40</v>
      </c>
      <c r="C112" s="40"/>
      <c r="D112" s="40"/>
      <c r="E112" s="15" t="e">
        <f>C112/D112*100</f>
        <v>#DIV/0!</v>
      </c>
      <c r="F112" s="10"/>
      <c r="G112" s="47"/>
    </row>
    <row r="113" spans="1:7" ht="15.6" hidden="1">
      <c r="A113" s="48" t="s">
        <v>41</v>
      </c>
      <c r="B113" s="34" t="s">
        <v>40</v>
      </c>
      <c r="C113" s="40"/>
      <c r="D113" s="40"/>
      <c r="E113" s="15" t="e">
        <f>C113/D113*100</f>
        <v>#DIV/0!</v>
      </c>
      <c r="F113" s="10"/>
      <c r="G113" s="47"/>
    </row>
    <row r="114" spans="1:7" ht="15.6">
      <c r="A114" s="48" t="s">
        <v>26</v>
      </c>
      <c r="B114" s="34" t="s">
        <v>40</v>
      </c>
      <c r="C114" s="40">
        <v>2.2480000000000002</v>
      </c>
      <c r="D114" s="40">
        <v>1.69</v>
      </c>
      <c r="E114" s="15">
        <f>C114/D114*100</f>
        <v>133.01775147928996</v>
      </c>
      <c r="F114" s="10"/>
      <c r="G114" s="47"/>
    </row>
    <row r="115" spans="1:7" ht="15.6">
      <c r="A115" s="29" t="s">
        <v>25</v>
      </c>
      <c r="B115" s="34" t="s">
        <v>40</v>
      </c>
      <c r="C115" s="40">
        <v>5.4</v>
      </c>
      <c r="D115" s="40">
        <v>5.8</v>
      </c>
      <c r="E115" s="15">
        <f>C115/D115*100</f>
        <v>93.103448275862078</v>
      </c>
      <c r="F115" s="10"/>
      <c r="G115" s="47"/>
    </row>
    <row r="116" spans="1:7" ht="29.25" customHeight="1">
      <c r="A116" s="28" t="s">
        <v>24</v>
      </c>
      <c r="B116" s="39" t="s">
        <v>40</v>
      </c>
      <c r="C116" s="40">
        <f>C118+C119+C120+C121+C122</f>
        <v>0.92400000000000004</v>
      </c>
      <c r="D116" s="40">
        <f>D118+D119+D120+D121+D122</f>
        <v>1.01</v>
      </c>
      <c r="E116" s="15">
        <f>C116/D116*100</f>
        <v>91.485148514851488</v>
      </c>
      <c r="F116" s="10"/>
    </row>
    <row r="117" spans="1:7" ht="15.6">
      <c r="A117" s="27" t="s">
        <v>23</v>
      </c>
      <c r="B117" s="41"/>
      <c r="C117" s="40"/>
      <c r="D117" s="40"/>
      <c r="E117" s="15"/>
      <c r="F117" s="10"/>
    </row>
    <row r="118" spans="1:7" ht="15.6">
      <c r="A118" s="26" t="s">
        <v>22</v>
      </c>
      <c r="B118" s="19" t="s">
        <v>40</v>
      </c>
      <c r="C118" s="40">
        <v>0.22</v>
      </c>
      <c r="D118" s="40">
        <v>0.223</v>
      </c>
      <c r="E118" s="15">
        <f>C118/D118*100</f>
        <v>98.654708520179369</v>
      </c>
      <c r="F118" s="10"/>
    </row>
    <row r="119" spans="1:7" ht="15.6">
      <c r="A119" s="26" t="s">
        <v>21</v>
      </c>
      <c r="B119" s="19" t="s">
        <v>40</v>
      </c>
      <c r="C119" s="40">
        <v>6.9000000000000006E-2</v>
      </c>
      <c r="D119" s="40">
        <v>7.3999999999999996E-2</v>
      </c>
      <c r="E119" s="15">
        <f>C119/D119*100</f>
        <v>93.243243243243256</v>
      </c>
      <c r="F119" s="10"/>
    </row>
    <row r="120" spans="1:7" ht="15.6">
      <c r="A120" s="26" t="s">
        <v>20</v>
      </c>
      <c r="B120" s="19" t="s">
        <v>40</v>
      </c>
      <c r="C120" s="46">
        <v>7.0000000000000007E-2</v>
      </c>
      <c r="D120" s="46">
        <v>7.5999999999999998E-2</v>
      </c>
      <c r="E120" s="45">
        <f>C120/D120*100</f>
        <v>92.10526315789474</v>
      </c>
      <c r="F120" s="10"/>
    </row>
    <row r="121" spans="1:7" ht="18.75" customHeight="1">
      <c r="A121" s="26" t="s">
        <v>19</v>
      </c>
      <c r="B121" s="39" t="s">
        <v>40</v>
      </c>
      <c r="C121" s="40">
        <v>0.44600000000000001</v>
      </c>
      <c r="D121" s="40">
        <v>0.52</v>
      </c>
      <c r="E121" s="15">
        <f>C121/D121*100</f>
        <v>85.769230769230759</v>
      </c>
      <c r="F121" s="10"/>
    </row>
    <row r="122" spans="1:7" ht="18.75" customHeight="1">
      <c r="A122" s="44" t="s">
        <v>18</v>
      </c>
      <c r="B122" s="39" t="s">
        <v>40</v>
      </c>
      <c r="C122" s="21">
        <v>0.11899999999999999</v>
      </c>
      <c r="D122" s="21">
        <v>0.11700000000000001</v>
      </c>
      <c r="E122" s="15">
        <f>C122/D122*100</f>
        <v>101.7094017094017</v>
      </c>
      <c r="F122" s="10"/>
    </row>
    <row r="123" spans="1:7" ht="16.2">
      <c r="A123" s="43" t="s">
        <v>39</v>
      </c>
      <c r="B123" s="39" t="s">
        <v>7</v>
      </c>
      <c r="C123" s="38">
        <v>4.3</v>
      </c>
      <c r="D123" s="38">
        <v>1.64</v>
      </c>
      <c r="E123" s="15">
        <f>C123/D123*100</f>
        <v>262.19512195121951</v>
      </c>
      <c r="F123" s="10"/>
      <c r="G123" s="18"/>
    </row>
    <row r="124" spans="1:7" ht="16.2">
      <c r="A124" s="17" t="s">
        <v>38</v>
      </c>
      <c r="B124" s="19" t="s">
        <v>13</v>
      </c>
      <c r="C124" s="20">
        <f>D124*108.3%</f>
        <v>22858.122899999998</v>
      </c>
      <c r="D124" s="20">
        <v>21106.3</v>
      </c>
      <c r="E124" s="15">
        <f>C124/D124*100</f>
        <v>108.3</v>
      </c>
      <c r="F124" s="10"/>
    </row>
    <row r="125" spans="1:7" ht="32.4">
      <c r="A125" s="17" t="s">
        <v>37</v>
      </c>
      <c r="B125" s="19" t="s">
        <v>13</v>
      </c>
      <c r="C125" s="16">
        <v>52285.96</v>
      </c>
      <c r="D125" s="16">
        <v>48277.2</v>
      </c>
      <c r="E125" s="15">
        <f>C125/D125*100</f>
        <v>108.30362987082931</v>
      </c>
      <c r="F125" s="10"/>
      <c r="G125" s="18"/>
    </row>
    <row r="126" spans="1:7" ht="16.2">
      <c r="A126" s="42" t="s">
        <v>36</v>
      </c>
      <c r="B126" s="41"/>
      <c r="C126" s="40"/>
      <c r="D126" s="40"/>
      <c r="E126" s="15"/>
      <c r="F126" s="10"/>
    </row>
    <row r="127" spans="1:7" ht="15.6">
      <c r="A127" s="30" t="s">
        <v>35</v>
      </c>
      <c r="B127" s="39" t="s">
        <v>13</v>
      </c>
      <c r="C127" s="38">
        <v>63288.800000000003</v>
      </c>
      <c r="D127" s="38">
        <v>59853.5</v>
      </c>
      <c r="E127" s="15">
        <f>C127/D127*100</f>
        <v>105.73951397996777</v>
      </c>
      <c r="F127" s="10"/>
    </row>
    <row r="128" spans="1:7" ht="31.2">
      <c r="A128" s="35" t="s">
        <v>34</v>
      </c>
      <c r="B128" s="37" t="s">
        <v>13</v>
      </c>
      <c r="C128" s="36">
        <v>41201.199999999997</v>
      </c>
      <c r="D128" s="36">
        <v>40295.1</v>
      </c>
      <c r="E128" s="32">
        <f>C128/D128*100</f>
        <v>102.2486605071088</v>
      </c>
      <c r="F128" s="10"/>
    </row>
    <row r="129" spans="1:6" ht="15.6">
      <c r="A129" s="35" t="s">
        <v>33</v>
      </c>
      <c r="B129" s="34" t="s">
        <v>13</v>
      </c>
      <c r="C129" s="33">
        <v>65554.5</v>
      </c>
      <c r="D129" s="33">
        <v>61688.4</v>
      </c>
      <c r="E129" s="32">
        <f>C129/D129*100</f>
        <v>106.26714260703795</v>
      </c>
      <c r="F129" s="10"/>
    </row>
    <row r="130" spans="1:6" ht="15.6" hidden="1">
      <c r="A130" s="30" t="s">
        <v>32</v>
      </c>
      <c r="B130" s="19" t="s">
        <v>13</v>
      </c>
      <c r="C130" s="16"/>
      <c r="D130" s="16"/>
      <c r="E130" s="15"/>
      <c r="F130" s="10"/>
    </row>
    <row r="131" spans="1:6" ht="15.6">
      <c r="A131" s="31" t="s">
        <v>31</v>
      </c>
      <c r="B131" s="19" t="s">
        <v>13</v>
      </c>
      <c r="C131" s="16">
        <v>50633.4</v>
      </c>
      <c r="D131" s="16">
        <v>48999.199999999997</v>
      </c>
      <c r="E131" s="15">
        <f>C131/D131*100</f>
        <v>103.3351564923509</v>
      </c>
      <c r="F131" s="10"/>
    </row>
    <row r="132" spans="1:6" ht="15.6">
      <c r="A132" s="30" t="s">
        <v>30</v>
      </c>
      <c r="B132" s="19" t="s">
        <v>13</v>
      </c>
      <c r="C132" s="16">
        <v>47458.5</v>
      </c>
      <c r="D132" s="16">
        <v>43579.5</v>
      </c>
      <c r="E132" s="15">
        <f>C132/D132*100</f>
        <v>108.90097408185042</v>
      </c>
      <c r="F132" s="10"/>
    </row>
    <row r="133" spans="1:6" ht="31.2">
      <c r="A133" s="30" t="s">
        <v>29</v>
      </c>
      <c r="B133" s="19" t="s">
        <v>13</v>
      </c>
      <c r="C133" s="16">
        <v>28528.5</v>
      </c>
      <c r="D133" s="16">
        <v>24227.3</v>
      </c>
      <c r="E133" s="15">
        <f>C133/D133*100</f>
        <v>117.75352598102143</v>
      </c>
      <c r="F133" s="10"/>
    </row>
    <row r="134" spans="1:6" ht="15.6">
      <c r="A134" s="31" t="s">
        <v>28</v>
      </c>
      <c r="B134" s="19" t="s">
        <v>13</v>
      </c>
      <c r="C134" s="16">
        <v>55486.1</v>
      </c>
      <c r="D134" s="16">
        <v>57832.3</v>
      </c>
      <c r="E134" s="15">
        <f>C134/D134*100</f>
        <v>95.943097542376833</v>
      </c>
      <c r="F134" s="10"/>
    </row>
    <row r="135" spans="1:6" ht="15.6">
      <c r="A135" s="30" t="s">
        <v>27</v>
      </c>
      <c r="B135" s="19" t="s">
        <v>13</v>
      </c>
      <c r="C135" s="16">
        <v>25949.3</v>
      </c>
      <c r="D135" s="16">
        <v>26626.6</v>
      </c>
      <c r="E135" s="15">
        <f>C135/D135*100</f>
        <v>97.456303095400841</v>
      </c>
      <c r="F135" s="10"/>
    </row>
    <row r="136" spans="1:6" ht="15.6">
      <c r="A136" s="30" t="s">
        <v>26</v>
      </c>
      <c r="B136" s="19" t="s">
        <v>13</v>
      </c>
      <c r="C136" s="16">
        <v>67215.199999999997</v>
      </c>
      <c r="D136" s="16">
        <v>66411.399999999994</v>
      </c>
      <c r="E136" s="15">
        <f>C136/D136*100</f>
        <v>101.21033437030388</v>
      </c>
      <c r="F136" s="10"/>
    </row>
    <row r="137" spans="1:6" ht="15.6">
      <c r="A137" s="29" t="s">
        <v>25</v>
      </c>
      <c r="B137" s="19" t="s">
        <v>13</v>
      </c>
      <c r="C137" s="16">
        <v>47985.5</v>
      </c>
      <c r="D137" s="16">
        <v>41253.5</v>
      </c>
      <c r="E137" s="15">
        <f>C137/D137*100</f>
        <v>116.31861539020932</v>
      </c>
      <c r="F137" s="10"/>
    </row>
    <row r="138" spans="1:6" ht="34.5" customHeight="1">
      <c r="A138" s="28" t="s">
        <v>24</v>
      </c>
      <c r="B138" s="19" t="s">
        <v>13</v>
      </c>
      <c r="C138" s="16">
        <v>41581</v>
      </c>
      <c r="D138" s="16">
        <v>35387.5</v>
      </c>
      <c r="E138" s="15">
        <f>C138/D138*100</f>
        <v>117.50194277640409</v>
      </c>
      <c r="F138" s="10"/>
    </row>
    <row r="139" spans="1:6" ht="15.6">
      <c r="A139" s="27" t="s">
        <v>23</v>
      </c>
      <c r="B139" s="19" t="s">
        <v>13</v>
      </c>
      <c r="C139" s="16"/>
      <c r="D139" s="16"/>
      <c r="E139" s="15"/>
      <c r="F139" s="10"/>
    </row>
    <row r="140" spans="1:6" ht="15.6">
      <c r="A140" s="26" t="s">
        <v>22</v>
      </c>
      <c r="B140" s="19" t="s">
        <v>13</v>
      </c>
      <c r="C140" s="16">
        <v>40396.400000000001</v>
      </c>
      <c r="D140" s="16">
        <v>38179.74</v>
      </c>
      <c r="E140" s="15">
        <f>C140/D140*100</f>
        <v>105.80585409958267</v>
      </c>
      <c r="F140" s="10"/>
    </row>
    <row r="141" spans="1:6" ht="15.6">
      <c r="A141" s="26" t="s">
        <v>21</v>
      </c>
      <c r="B141" s="19" t="s">
        <v>13</v>
      </c>
      <c r="C141" s="16">
        <v>38269.800000000003</v>
      </c>
      <c r="D141" s="16">
        <v>34898.9</v>
      </c>
      <c r="E141" s="15">
        <f>C141/D141*100</f>
        <v>109.65904369478694</v>
      </c>
      <c r="F141" s="10"/>
    </row>
    <row r="142" spans="1:6" ht="15.6">
      <c r="A142" s="26" t="s">
        <v>20</v>
      </c>
      <c r="B142" s="19" t="s">
        <v>13</v>
      </c>
      <c r="C142" s="16">
        <v>39460.6</v>
      </c>
      <c r="D142" s="20">
        <v>27077.7</v>
      </c>
      <c r="E142" s="15">
        <f>C142/D142*100</f>
        <v>145.73098896878241</v>
      </c>
      <c r="F142" s="10"/>
    </row>
    <row r="143" spans="1:6" ht="15.6">
      <c r="A143" s="26" t="s">
        <v>19</v>
      </c>
      <c r="B143" s="19" t="s">
        <v>13</v>
      </c>
      <c r="C143" s="16">
        <v>43253</v>
      </c>
      <c r="D143" s="20">
        <v>35772.699999999997</v>
      </c>
      <c r="E143" s="15">
        <f>C143/D143*100</f>
        <v>120.91063855957198</v>
      </c>
      <c r="F143" s="10"/>
    </row>
    <row r="144" spans="1:6" ht="15.6">
      <c r="A144" s="26" t="s">
        <v>18</v>
      </c>
      <c r="B144" s="19" t="s">
        <v>13</v>
      </c>
      <c r="C144" s="16">
        <v>40709.9</v>
      </c>
      <c r="D144" s="20">
        <v>34078.5</v>
      </c>
      <c r="E144" s="15">
        <f>C144/D144*100</f>
        <v>119.45918981175816</v>
      </c>
      <c r="F144" s="10"/>
    </row>
    <row r="145" spans="1:7" ht="16.2">
      <c r="A145" s="25" t="s">
        <v>17</v>
      </c>
      <c r="B145" s="24" t="s">
        <v>15</v>
      </c>
      <c r="C145" s="20">
        <v>74.3</v>
      </c>
      <c r="D145" s="20">
        <v>80.7</v>
      </c>
      <c r="E145" s="23">
        <f>C145/D145*100</f>
        <v>92.06939281288723</v>
      </c>
      <c r="F145" s="10"/>
    </row>
    <row r="146" spans="1:7" ht="16.2">
      <c r="A146" s="22" t="s">
        <v>16</v>
      </c>
      <c r="B146" s="19" t="s">
        <v>15</v>
      </c>
      <c r="C146" s="21">
        <v>7626.1</v>
      </c>
      <c r="D146" s="21">
        <v>7009.2</v>
      </c>
      <c r="E146" s="15">
        <f>C146/D146*100</f>
        <v>108.80128973349312</v>
      </c>
      <c r="F146" s="10"/>
      <c r="G146" s="18"/>
    </row>
    <row r="147" spans="1:7" ht="32.4">
      <c r="A147" s="17" t="s">
        <v>14</v>
      </c>
      <c r="B147" s="19" t="s">
        <v>13</v>
      </c>
      <c r="C147" s="20">
        <v>14838.5</v>
      </c>
      <c r="D147" s="20">
        <v>11432</v>
      </c>
      <c r="E147" s="15">
        <f>C147/D147*100</f>
        <v>129.79793561931422</v>
      </c>
      <c r="F147" s="10"/>
    </row>
    <row r="148" spans="1:7" ht="32.4">
      <c r="A148" s="17" t="s">
        <v>12</v>
      </c>
      <c r="B148" s="19" t="s">
        <v>11</v>
      </c>
      <c r="C148" s="16">
        <f>C124/C147</f>
        <v>1.5404604845503251</v>
      </c>
      <c r="D148" s="16">
        <f>D124/D147</f>
        <v>1.8462473757872637</v>
      </c>
      <c r="E148" s="15">
        <f>C148/D148*100</f>
        <v>83.437382484752504</v>
      </c>
      <c r="F148" s="10"/>
    </row>
    <row r="149" spans="1:7" ht="16.2">
      <c r="A149" s="17" t="s">
        <v>10</v>
      </c>
      <c r="B149" s="19" t="s">
        <v>9</v>
      </c>
      <c r="C149" s="16">
        <v>9852</v>
      </c>
      <c r="D149" s="16">
        <v>9173</v>
      </c>
      <c r="E149" s="15">
        <f>C149/D149*100</f>
        <v>107.40215850866674</v>
      </c>
      <c r="F149" s="10"/>
      <c r="G149" s="18"/>
    </row>
    <row r="150" spans="1:7" ht="16.2">
      <c r="A150" s="17" t="s">
        <v>8</v>
      </c>
      <c r="B150" s="19" t="s">
        <v>7</v>
      </c>
      <c r="C150" s="16">
        <v>19.78</v>
      </c>
      <c r="D150" s="16">
        <v>18.41</v>
      </c>
      <c r="E150" s="15">
        <f>C150/D150*100</f>
        <v>107.44160782183596</v>
      </c>
      <c r="F150" s="10"/>
      <c r="G150" s="18"/>
    </row>
    <row r="151" spans="1:7" ht="16.2">
      <c r="A151" s="17" t="s">
        <v>6</v>
      </c>
      <c r="B151" s="13" t="s">
        <v>4</v>
      </c>
      <c r="C151" s="16">
        <v>0</v>
      </c>
      <c r="D151" s="16">
        <v>0</v>
      </c>
      <c r="E151" s="15">
        <v>0</v>
      </c>
      <c r="F151" s="10"/>
    </row>
    <row r="152" spans="1:7" ht="15.6">
      <c r="A152" s="14" t="s">
        <v>5</v>
      </c>
      <c r="B152" s="13" t="s">
        <v>4</v>
      </c>
      <c r="C152" s="12">
        <v>0</v>
      </c>
      <c r="D152" s="12">
        <v>0</v>
      </c>
      <c r="E152" s="11">
        <v>0</v>
      </c>
      <c r="F152" s="10"/>
    </row>
    <row r="153" spans="1:7" ht="9.15" customHeight="1">
      <c r="A153" s="9"/>
      <c r="B153" s="8"/>
      <c r="C153" s="7"/>
      <c r="D153" s="7"/>
      <c r="E153" s="7"/>
      <c r="F153" s="7"/>
    </row>
    <row r="154" spans="1:7" ht="17.399999999999999" customHeight="1">
      <c r="A154" s="6" t="s">
        <v>3</v>
      </c>
      <c r="B154" s="6"/>
      <c r="C154" s="6"/>
      <c r="D154" s="6"/>
      <c r="E154" s="6"/>
      <c r="F154" s="5"/>
    </row>
    <row r="155" spans="1:7" ht="15.9" customHeight="1">
      <c r="A155" s="4"/>
      <c r="B155" s="4"/>
      <c r="C155" s="4"/>
      <c r="D155" s="4"/>
      <c r="E155" s="4"/>
      <c r="F155" s="4"/>
    </row>
    <row r="156" spans="1:7" ht="17.399999999999999" customHeight="1">
      <c r="A156" s="3" t="s">
        <v>2</v>
      </c>
      <c r="B156" s="3"/>
      <c r="C156" s="3"/>
      <c r="D156" s="3"/>
      <c r="E156" s="3"/>
      <c r="F156" s="2"/>
    </row>
    <row r="157" spans="1:7" ht="27.15" customHeight="1">
      <c r="A157" s="1"/>
      <c r="B157" s="1"/>
      <c r="C157" s="1"/>
      <c r="D157" s="1"/>
      <c r="E157" s="1"/>
      <c r="F157" s="1"/>
    </row>
    <row r="158" spans="1:7" ht="18">
      <c r="A158" s="1" t="s">
        <v>1</v>
      </c>
      <c r="B158" s="1"/>
      <c r="C158" s="1"/>
      <c r="D158" s="1"/>
      <c r="E158" s="1"/>
      <c r="F158" s="1"/>
    </row>
    <row r="159" spans="1:7" ht="18">
      <c r="A159" s="1" t="s">
        <v>0</v>
      </c>
      <c r="B159" s="1"/>
      <c r="C159" s="1"/>
      <c r="D159" s="1"/>
      <c r="E159" s="1"/>
      <c r="F159" s="1"/>
    </row>
  </sheetData>
  <mergeCells count="9">
    <mergeCell ref="A156:E156"/>
    <mergeCell ref="A1:E1"/>
    <mergeCell ref="A2:E2"/>
    <mergeCell ref="A154:E154"/>
    <mergeCell ref="A76:E76"/>
    <mergeCell ref="A97:E97"/>
    <mergeCell ref="A4:E4"/>
    <mergeCell ref="A26:E26"/>
    <mergeCell ref="A59:E59"/>
  </mergeCells>
  <printOptions horizontalCentered="1"/>
  <pageMargins left="0.39370078740157483" right="0" top="0.39370078740157483" bottom="0.39370078740157483" header="0" footer="0"/>
  <pageSetup paperSize="9" scale="60" fitToHeight="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Anechka</dc:creator>
  <cp:lastModifiedBy>Anechka</cp:lastModifiedBy>
  <dcterms:created xsi:type="dcterms:W3CDTF">2021-06-04T08:01:03Z</dcterms:created>
  <dcterms:modified xsi:type="dcterms:W3CDTF">2021-06-04T08:01:24Z</dcterms:modified>
</cp:coreProperties>
</file>